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4"/>
  </bookViews>
  <sheets>
    <sheet name="综合成绩库-社会学" sheetId="1" r:id="rId1"/>
    <sheet name="综合成绩库-人类学" sheetId="2" r:id="rId2"/>
    <sheet name="综合成绩库-民俗学" sheetId="3" r:id="rId3"/>
    <sheet name="综合成绩库-社工专硕" sheetId="4" r:id="rId4"/>
    <sheet name="综合成绩库-社工非全日制" sheetId="5" r:id="rId5"/>
    <sheet name="Sheet1" sheetId="6" r:id="rId6"/>
  </sheets>
  <calcPr calcId="144525"/>
</workbook>
</file>

<file path=xl/sharedStrings.xml><?xml version="1.0" encoding="utf-8"?>
<sst xmlns="http://schemas.openxmlformats.org/spreadsheetml/2006/main" count="328">
  <si>
    <t>社会学系2018年学术型硕士复试综合成绩总库（社会学专业）</t>
  </si>
  <si>
    <t>序号</t>
  </si>
  <si>
    <t>考生姓名</t>
  </si>
  <si>
    <t>报名号</t>
  </si>
  <si>
    <t>性别</t>
  </si>
  <si>
    <t>本科毕业学校</t>
  </si>
  <si>
    <t>初试成绩</t>
  </si>
  <si>
    <t>外语</t>
  </si>
  <si>
    <t>政治</t>
  </si>
  <si>
    <t>专业一</t>
  </si>
  <si>
    <t>专业二</t>
  </si>
  <si>
    <t>初试平均分</t>
  </si>
  <si>
    <t>初试成绩60%</t>
  </si>
  <si>
    <t>综合面试(百分制)</t>
  </si>
  <si>
    <t>综合面试30%</t>
  </si>
  <si>
    <t>英语口试（百分制）</t>
  </si>
  <si>
    <t>英语口试10%</t>
  </si>
  <si>
    <t>复试总评成绩75%+25%</t>
  </si>
  <si>
    <t>复试总评成绩40%</t>
  </si>
  <si>
    <t>总评成绩（百分制）（初试成绩+复试总评成绩）</t>
  </si>
  <si>
    <t>是否录取</t>
  </si>
  <si>
    <t>录取专业</t>
  </si>
  <si>
    <t>1</t>
  </si>
  <si>
    <t>周天宇</t>
  </si>
  <si>
    <t>116699808</t>
  </si>
  <si>
    <t>中国社会科学院大学</t>
  </si>
  <si>
    <t>392</t>
  </si>
  <si>
    <t>66</t>
  </si>
  <si>
    <t>79</t>
  </si>
  <si>
    <t>124</t>
  </si>
  <si>
    <t>123</t>
  </si>
  <si>
    <t>Y</t>
  </si>
  <si>
    <t>社会学</t>
  </si>
  <si>
    <t>2</t>
  </si>
  <si>
    <t>马晨</t>
  </si>
  <si>
    <t>420199831</t>
  </si>
  <si>
    <t>武汉大学</t>
  </si>
  <si>
    <t>379</t>
  </si>
  <si>
    <t>78</t>
  </si>
  <si>
    <t>64</t>
  </si>
  <si>
    <t>104</t>
  </si>
  <si>
    <t>133</t>
  </si>
  <si>
    <t>3</t>
  </si>
  <si>
    <t>黄彩川</t>
  </si>
  <si>
    <t>210896880</t>
  </si>
  <si>
    <t>东北财经大学</t>
  </si>
  <si>
    <t>372</t>
  </si>
  <si>
    <t>65</t>
  </si>
  <si>
    <t>72</t>
  </si>
  <si>
    <t>108</t>
  </si>
  <si>
    <t>127</t>
  </si>
  <si>
    <t>4</t>
  </si>
  <si>
    <t>郑佳鑫</t>
  </si>
  <si>
    <t>530199975</t>
  </si>
  <si>
    <t>云南大学</t>
  </si>
  <si>
    <t>77</t>
  </si>
  <si>
    <t>73</t>
  </si>
  <si>
    <t>118</t>
  </si>
  <si>
    <t>5</t>
  </si>
  <si>
    <t>邹隽若</t>
  </si>
  <si>
    <t>110798537</t>
  </si>
  <si>
    <t>中央民族大学</t>
  </si>
  <si>
    <t>363</t>
  </si>
  <si>
    <t>70</t>
  </si>
  <si>
    <t>99</t>
  </si>
  <si>
    <t>6</t>
  </si>
  <si>
    <t>王晓晨</t>
  </si>
  <si>
    <t>370282676</t>
  </si>
  <si>
    <t>青岛农业大学</t>
  </si>
  <si>
    <t>361</t>
  </si>
  <si>
    <t>68</t>
  </si>
  <si>
    <t>96</t>
  </si>
  <si>
    <t>125</t>
  </si>
  <si>
    <t>7</t>
  </si>
  <si>
    <t>简鑫源</t>
  </si>
  <si>
    <t>411996839</t>
  </si>
  <si>
    <t>郑州大学</t>
  </si>
  <si>
    <t>353</t>
  </si>
  <si>
    <t>71</t>
  </si>
  <si>
    <t>120</t>
  </si>
  <si>
    <t>83</t>
  </si>
  <si>
    <t>社会学系2018年学术型硕士复试综合成绩总库（人类学专业）</t>
  </si>
  <si>
    <t>复试总评成绩</t>
  </si>
  <si>
    <t>复试成绩40%</t>
  </si>
  <si>
    <t>总评成绩（百分制）</t>
  </si>
  <si>
    <t>袁芬</t>
  </si>
  <si>
    <t>620599923</t>
  </si>
  <si>
    <t>兰州大学</t>
  </si>
  <si>
    <t>406</t>
  </si>
  <si>
    <t>75</t>
  </si>
  <si>
    <t>138</t>
  </si>
  <si>
    <t>人类学</t>
  </si>
  <si>
    <t>宋昊轩</t>
  </si>
  <si>
    <t>南京大学</t>
  </si>
  <si>
    <t>冯丽婷</t>
  </si>
  <si>
    <t>140696202</t>
  </si>
  <si>
    <t>山西师范大学</t>
  </si>
  <si>
    <t>376</t>
  </si>
  <si>
    <t>67</t>
  </si>
  <si>
    <t>119</t>
  </si>
  <si>
    <t>刘承建</t>
  </si>
  <si>
    <t>345799355</t>
  </si>
  <si>
    <t>安徽大学</t>
  </si>
  <si>
    <t>368</t>
  </si>
  <si>
    <t>61</t>
  </si>
  <si>
    <t>63</t>
  </si>
  <si>
    <t>邓利兴</t>
  </si>
  <si>
    <t>432398503</t>
  </si>
  <si>
    <t>北京语言大学</t>
  </si>
  <si>
    <t>60</t>
  </si>
  <si>
    <t>116</t>
  </si>
  <si>
    <t>N</t>
  </si>
  <si>
    <t>淘汰</t>
  </si>
  <si>
    <t>社会学系2018年学术型硕士复试综合成绩总库（民俗学专业）</t>
  </si>
  <si>
    <t>综合面试</t>
  </si>
  <si>
    <t>英语口试</t>
  </si>
  <si>
    <t>总评成绩</t>
  </si>
  <si>
    <t>袁丹</t>
  </si>
  <si>
    <t>511398039</t>
  </si>
  <si>
    <t>绵阳师范学院</t>
  </si>
  <si>
    <t>407</t>
  </si>
  <si>
    <t>140</t>
  </si>
  <si>
    <t>民俗学</t>
  </si>
  <si>
    <t>黄浩然</t>
  </si>
  <si>
    <t>420199836</t>
  </si>
  <si>
    <t>湖北中医药大学</t>
  </si>
  <si>
    <t>367</t>
  </si>
  <si>
    <t>74</t>
  </si>
  <si>
    <t>69</t>
  </si>
  <si>
    <t>128</t>
  </si>
  <si>
    <t>张赛</t>
  </si>
  <si>
    <t>420196167</t>
  </si>
  <si>
    <t>湖北工程学院</t>
  </si>
  <si>
    <t>364</t>
  </si>
  <si>
    <t>90</t>
  </si>
  <si>
    <t>社会学系2018年专业学位硕士复试综合成绩总库（全日制社会工作专业）</t>
  </si>
  <si>
    <t>韩波</t>
  </si>
  <si>
    <t>611599878</t>
  </si>
  <si>
    <t>西北农林科技大学</t>
  </si>
  <si>
    <t>413</t>
  </si>
  <si>
    <t>115</t>
  </si>
  <si>
    <t>社会工作</t>
  </si>
  <si>
    <t>张天帅</t>
  </si>
  <si>
    <t>153499011</t>
  </si>
  <si>
    <t>内蒙古农业大学</t>
  </si>
  <si>
    <t>419</t>
  </si>
  <si>
    <t>80</t>
  </si>
  <si>
    <t>137</t>
  </si>
  <si>
    <t>孙道琴</t>
  </si>
  <si>
    <t>420193886</t>
  </si>
  <si>
    <t>安徽农业大学经济技术学院</t>
  </si>
  <si>
    <t>398</t>
  </si>
  <si>
    <t>郭佳</t>
  </si>
  <si>
    <t>210798147</t>
  </si>
  <si>
    <t>沈阳师范大学</t>
  </si>
  <si>
    <t>414</t>
  </si>
  <si>
    <t>121</t>
  </si>
  <si>
    <t>139</t>
  </si>
  <si>
    <t>邓迎银</t>
  </si>
  <si>
    <t>420197474</t>
  </si>
  <si>
    <t>82</t>
  </si>
  <si>
    <t>126</t>
  </si>
  <si>
    <t>熊怡</t>
  </si>
  <si>
    <t>500797897</t>
  </si>
  <si>
    <t>西南大学</t>
  </si>
  <si>
    <t>415</t>
  </si>
  <si>
    <t>130</t>
  </si>
  <si>
    <t>优秀营员免试</t>
  </si>
  <si>
    <t>高芳</t>
  </si>
  <si>
    <t>410999708</t>
  </si>
  <si>
    <t>郑州轻工业学院</t>
  </si>
  <si>
    <t>395</t>
  </si>
  <si>
    <t>同意调剂非全</t>
  </si>
  <si>
    <t>8</t>
  </si>
  <si>
    <t>蒋婧琳</t>
  </si>
  <si>
    <t>501398726</t>
  </si>
  <si>
    <t>重庆理工大学</t>
  </si>
  <si>
    <t>9</t>
  </si>
  <si>
    <t>王桂</t>
  </si>
  <si>
    <t>420194111</t>
  </si>
  <si>
    <t>湖北经济学院</t>
  </si>
  <si>
    <t>394</t>
  </si>
  <si>
    <t>76</t>
  </si>
  <si>
    <t>131</t>
  </si>
  <si>
    <t>10</t>
  </si>
  <si>
    <t>吴芷怡</t>
  </si>
  <si>
    <t>420196277</t>
  </si>
  <si>
    <t>湖北大学</t>
  </si>
  <si>
    <t>380</t>
  </si>
  <si>
    <t>11</t>
  </si>
  <si>
    <t>徐天天</t>
  </si>
  <si>
    <t>521199633</t>
  </si>
  <si>
    <t>贵州师范大学</t>
  </si>
  <si>
    <t>55</t>
  </si>
  <si>
    <t>136</t>
  </si>
  <si>
    <t>12</t>
  </si>
  <si>
    <t>邹蓉</t>
  </si>
  <si>
    <t>420196769</t>
  </si>
  <si>
    <t>377</t>
  </si>
  <si>
    <t>117</t>
  </si>
  <si>
    <t>13</t>
  </si>
  <si>
    <t>张燕</t>
  </si>
  <si>
    <t>511199478</t>
  </si>
  <si>
    <t>西华师范大学</t>
  </si>
  <si>
    <t>385</t>
  </si>
  <si>
    <t>14</t>
  </si>
  <si>
    <t>彭文露</t>
  </si>
  <si>
    <t>442199266</t>
  </si>
  <si>
    <t>广东外语外贸大学</t>
  </si>
  <si>
    <t>381</t>
  </si>
  <si>
    <t>106</t>
  </si>
  <si>
    <t>15</t>
  </si>
  <si>
    <t>刘希</t>
  </si>
  <si>
    <t>420197989</t>
  </si>
  <si>
    <t>江汉大学</t>
  </si>
  <si>
    <t>384</t>
  </si>
  <si>
    <t>16</t>
  </si>
  <si>
    <t>张玮婕</t>
  </si>
  <si>
    <t>420198039</t>
  </si>
  <si>
    <t>111</t>
  </si>
  <si>
    <t>17</t>
  </si>
  <si>
    <t>杨宝珍</t>
  </si>
  <si>
    <t>430999326</t>
  </si>
  <si>
    <t>湖南理工学院</t>
  </si>
  <si>
    <t>375</t>
  </si>
  <si>
    <t>18</t>
  </si>
  <si>
    <t>梁甘露</t>
  </si>
  <si>
    <t>420197094</t>
  </si>
  <si>
    <t>湖北第二师范学院</t>
  </si>
  <si>
    <t>360</t>
  </si>
  <si>
    <t>53</t>
  </si>
  <si>
    <t>114</t>
  </si>
  <si>
    <t>19</t>
  </si>
  <si>
    <t>郝佳佳</t>
  </si>
  <si>
    <t>231997840</t>
  </si>
  <si>
    <t>武昌理工学院</t>
  </si>
  <si>
    <t>354</t>
  </si>
  <si>
    <t>57</t>
  </si>
  <si>
    <t>112</t>
  </si>
  <si>
    <t>20</t>
  </si>
  <si>
    <t>唐玉会</t>
  </si>
  <si>
    <t>612496688</t>
  </si>
  <si>
    <t>西北政法大学</t>
  </si>
  <si>
    <t>341</t>
  </si>
  <si>
    <t>59</t>
  </si>
  <si>
    <t>95</t>
  </si>
  <si>
    <t>21</t>
  </si>
  <si>
    <t>肖颖</t>
  </si>
  <si>
    <t>420198740</t>
  </si>
  <si>
    <t>武汉轻工大学</t>
  </si>
  <si>
    <t>349</t>
  </si>
  <si>
    <t>62</t>
  </si>
  <si>
    <t>22</t>
  </si>
  <si>
    <t>王喜平</t>
  </si>
  <si>
    <t>620694800</t>
  </si>
  <si>
    <t>甘肃政法学院</t>
  </si>
  <si>
    <t>346</t>
  </si>
  <si>
    <t>50</t>
  </si>
  <si>
    <t>58</t>
  </si>
  <si>
    <t>23</t>
  </si>
  <si>
    <t>姚晟</t>
  </si>
  <si>
    <t>420198301</t>
  </si>
  <si>
    <t>武汉纺织大学</t>
  </si>
  <si>
    <t>351</t>
  </si>
  <si>
    <t>103</t>
  </si>
  <si>
    <t>24</t>
  </si>
  <si>
    <t>陈子盈</t>
  </si>
  <si>
    <t>442099294</t>
  </si>
  <si>
    <t>广东工业大学</t>
  </si>
  <si>
    <t>331</t>
  </si>
  <si>
    <t>52</t>
  </si>
  <si>
    <t>25</t>
  </si>
  <si>
    <t>曾令辉</t>
  </si>
  <si>
    <t>116699764</t>
  </si>
  <si>
    <t>中国劳动关系学院</t>
  </si>
  <si>
    <t>324</t>
  </si>
  <si>
    <t>91</t>
  </si>
  <si>
    <t>26</t>
  </si>
  <si>
    <t>董晓晓</t>
  </si>
  <si>
    <t>141194854</t>
  </si>
  <si>
    <t>中国地质大学江城学院</t>
  </si>
  <si>
    <t>310</t>
  </si>
  <si>
    <t>34</t>
  </si>
  <si>
    <t>56</t>
  </si>
  <si>
    <t>109</t>
  </si>
  <si>
    <t>社会学系2018年专业学位硕士复试综合成绩总库（非全日制社会工作专业）</t>
  </si>
  <si>
    <t>考生编号</t>
  </si>
  <si>
    <t>李越</t>
  </si>
  <si>
    <t>321482344</t>
  </si>
  <si>
    <t>苏州科技学院</t>
  </si>
  <si>
    <t>132</t>
  </si>
  <si>
    <t>社会工作非全</t>
  </si>
  <si>
    <t>龚煜</t>
  </si>
  <si>
    <t>422495015</t>
  </si>
  <si>
    <t>华中农业大学</t>
  </si>
  <si>
    <t>苏春娣</t>
  </si>
  <si>
    <t>321490672</t>
  </si>
  <si>
    <t>吉林师范大学</t>
  </si>
  <si>
    <t>秦燕妮</t>
  </si>
  <si>
    <t>321483798</t>
  </si>
  <si>
    <t>张妮</t>
  </si>
  <si>
    <t>420190581</t>
  </si>
  <si>
    <t>武汉理工大学</t>
  </si>
  <si>
    <t>343</t>
  </si>
  <si>
    <t>102</t>
  </si>
  <si>
    <t>107</t>
  </si>
  <si>
    <t>丁巧日</t>
  </si>
  <si>
    <t>321490361</t>
  </si>
  <si>
    <t>342</t>
  </si>
  <si>
    <t>49</t>
  </si>
  <si>
    <t>54</t>
  </si>
  <si>
    <t>孙香芸</t>
  </si>
  <si>
    <t>321491015</t>
  </si>
  <si>
    <t>淮南师范学院</t>
  </si>
  <si>
    <t>336</t>
  </si>
  <si>
    <t>徐云晓</t>
  </si>
  <si>
    <t>421189257</t>
  </si>
  <si>
    <t>334</t>
  </si>
  <si>
    <t>105</t>
  </si>
  <si>
    <t>熊苏</t>
  </si>
  <si>
    <t>420191990</t>
  </si>
  <si>
    <t>中南财经政法大学</t>
  </si>
  <si>
    <t>51</t>
  </si>
  <si>
    <t>110</t>
  </si>
  <si>
    <t>戴银燕</t>
  </si>
  <si>
    <t>321486348</t>
  </si>
  <si>
    <t>苏州大学</t>
  </si>
  <si>
    <t>322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</si>
</sst>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华文仿宋"/>
      <charset val="134"/>
    </font>
    <font>
      <sz val="10"/>
      <name val="黑体"/>
      <charset val="134"/>
    </font>
    <font>
      <sz val="10"/>
      <name val="Arial"/>
      <charset val="134"/>
    </font>
    <font>
      <b/>
      <sz val="16"/>
      <name val="宋体"/>
      <charset val="134"/>
      <scheme val="minor"/>
    </font>
    <font>
      <sz val="10"/>
      <color indexed="8"/>
      <name val="宋体"/>
      <charset val="134"/>
    </font>
    <font>
      <sz val="10"/>
      <name val="Arial"/>
      <charset val="0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华文仿宋"/>
      <charset val="134"/>
    </font>
    <font>
      <b/>
      <sz val="10"/>
      <name val="黑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华文仿宋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name val="Arial"/>
      <charset val="134"/>
    </font>
    <font>
      <sz val="11"/>
      <color theme="1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2" fillId="9" borderId="10" applyNumberFormat="0" applyAlignment="0" applyProtection="0">
      <alignment vertical="center"/>
    </xf>
    <xf numFmtId="0" fontId="43" fillId="30" borderId="14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/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176" fontId="12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G19" sqref="G19"/>
    </sheetView>
  </sheetViews>
  <sheetFormatPr defaultColWidth="9.81666666666667" defaultRowHeight="13.5"/>
  <cols>
    <col min="1" max="1" width="5.625" style="3" customWidth="1"/>
    <col min="2" max="2" width="9.875" customWidth="1"/>
    <col min="3" max="3" width="11.75" style="65" customWidth="1"/>
    <col min="4" max="4" width="8.5" style="66" customWidth="1"/>
    <col min="5" max="5" width="19" style="67" customWidth="1"/>
    <col min="6" max="6" width="6.875" style="7" customWidth="1"/>
    <col min="7" max="7" width="5.375" style="7" customWidth="1"/>
    <col min="8" max="8" width="5.875" style="7" customWidth="1"/>
    <col min="9" max="9" width="4.75" style="7" customWidth="1"/>
    <col min="10" max="10" width="6.625" style="7" customWidth="1"/>
    <col min="11" max="11" width="8.375" style="68" customWidth="1"/>
    <col min="12" max="12" width="8.5" style="68" customWidth="1"/>
    <col min="13" max="13" width="8.25" style="6" customWidth="1"/>
    <col min="14" max="14" width="9" style="7" customWidth="1"/>
    <col min="15" max="15" width="8.375" style="6" customWidth="1"/>
    <col min="16" max="16" width="7.625" style="7" customWidth="1"/>
    <col min="17" max="17" width="8.5" style="7" customWidth="1"/>
    <col min="18" max="18" width="8.75" style="6" customWidth="1"/>
    <col min="19" max="19" width="14.875" style="69" customWidth="1"/>
    <col min="20" max="20" width="9.375" style="7" customWidth="1"/>
    <col min="21" max="21" width="11.75" style="3" customWidth="1"/>
  </cols>
  <sheetData>
    <row r="1" ht="54" customHeight="1" spans="1:20">
      <c r="A1" s="9" t="s">
        <v>0</v>
      </c>
      <c r="B1" s="9"/>
      <c r="C1" s="70"/>
      <c r="D1" s="70"/>
      <c r="E1" s="71"/>
      <c r="F1" s="19"/>
      <c r="G1" s="19"/>
      <c r="H1" s="19"/>
      <c r="I1" s="19"/>
      <c r="J1" s="19"/>
      <c r="K1" s="19"/>
      <c r="L1" s="19"/>
      <c r="M1" s="18"/>
      <c r="N1" s="19"/>
      <c r="O1" s="18"/>
      <c r="P1" s="19"/>
      <c r="Q1" s="19"/>
      <c r="R1" s="19"/>
      <c r="S1" s="19"/>
      <c r="T1" s="19"/>
    </row>
    <row r="2" s="63" customFormat="1" ht="55" customHeight="1" spans="1:21">
      <c r="A2" s="72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81" t="s">
        <v>11</v>
      </c>
      <c r="L2" s="81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84" t="s">
        <v>19</v>
      </c>
      <c r="T2" s="79" t="s">
        <v>20</v>
      </c>
      <c r="U2" s="85" t="s">
        <v>21</v>
      </c>
    </row>
    <row r="3" s="64" customFormat="1" ht="50" customHeight="1" spans="1:21">
      <c r="A3" s="76" t="s">
        <v>22</v>
      </c>
      <c r="B3" s="77" t="s">
        <v>23</v>
      </c>
      <c r="C3" s="78" t="s">
        <v>24</v>
      </c>
      <c r="D3" s="78" t="s">
        <v>22</v>
      </c>
      <c r="E3" s="79" t="s">
        <v>25</v>
      </c>
      <c r="F3" s="80" t="s">
        <v>26</v>
      </c>
      <c r="G3" s="80" t="s">
        <v>27</v>
      </c>
      <c r="H3" s="80" t="s">
        <v>28</v>
      </c>
      <c r="I3" s="80" t="s">
        <v>29</v>
      </c>
      <c r="J3" s="80" t="s">
        <v>30</v>
      </c>
      <c r="K3" s="82">
        <f>F3/5</f>
        <v>78.4</v>
      </c>
      <c r="L3" s="82">
        <f>K3*0.6</f>
        <v>47.04</v>
      </c>
      <c r="M3" s="83">
        <v>88.1429</v>
      </c>
      <c r="N3" s="82">
        <v>26.44287</v>
      </c>
      <c r="O3" s="83">
        <v>84</v>
      </c>
      <c r="P3" s="82">
        <v>8.4</v>
      </c>
      <c r="Q3" s="82">
        <f>M3*0.75+O3*0.25</f>
        <v>87.107175</v>
      </c>
      <c r="R3" s="82">
        <f>Q3*0.4</f>
        <v>34.84287</v>
      </c>
      <c r="S3" s="86">
        <f>L3+R3</f>
        <v>81.88287</v>
      </c>
      <c r="T3" s="82" t="s">
        <v>31</v>
      </c>
      <c r="U3" s="76" t="s">
        <v>32</v>
      </c>
    </row>
    <row r="4" s="64" customFormat="1" ht="40" customHeight="1" spans="1:21">
      <c r="A4" s="76" t="s">
        <v>33</v>
      </c>
      <c r="B4" s="77" t="s">
        <v>34</v>
      </c>
      <c r="C4" s="78" t="s">
        <v>35</v>
      </c>
      <c r="D4" s="78" t="s">
        <v>33</v>
      </c>
      <c r="E4" s="79" t="s">
        <v>36</v>
      </c>
      <c r="F4" s="80" t="s">
        <v>37</v>
      </c>
      <c r="G4" s="80" t="s">
        <v>38</v>
      </c>
      <c r="H4" s="80" t="s">
        <v>39</v>
      </c>
      <c r="I4" s="80" t="s">
        <v>40</v>
      </c>
      <c r="J4" s="80" t="s">
        <v>41</v>
      </c>
      <c r="K4" s="82">
        <f t="shared" ref="K4:K9" si="0">F4/5</f>
        <v>75.8</v>
      </c>
      <c r="L4" s="82">
        <f t="shared" ref="L4:L9" si="1">K4*0.6</f>
        <v>45.48</v>
      </c>
      <c r="M4" s="83">
        <v>87.5714285714286</v>
      </c>
      <c r="N4" s="82">
        <v>26.2714285714286</v>
      </c>
      <c r="O4" s="83">
        <v>84.6666666666667</v>
      </c>
      <c r="P4" s="82">
        <v>8.46666666666667</v>
      </c>
      <c r="Q4" s="82">
        <f t="shared" ref="Q4:Q9" si="2">M4*0.75+O4*0.25</f>
        <v>86.8452380952381</v>
      </c>
      <c r="R4" s="82">
        <f t="shared" ref="R4:R9" si="3">Q4*0.4</f>
        <v>34.7380952380952</v>
      </c>
      <c r="S4" s="86">
        <f t="shared" ref="S4:S9" si="4">L4+R4</f>
        <v>80.2180952380952</v>
      </c>
      <c r="T4" s="82" t="s">
        <v>31</v>
      </c>
      <c r="U4" s="76" t="s">
        <v>32</v>
      </c>
    </row>
    <row r="5" s="64" customFormat="1" ht="48" customHeight="1" spans="1:21">
      <c r="A5" s="76" t="s">
        <v>42</v>
      </c>
      <c r="B5" s="77" t="s">
        <v>43</v>
      </c>
      <c r="C5" s="78" t="s">
        <v>44</v>
      </c>
      <c r="D5" s="78" t="s">
        <v>33</v>
      </c>
      <c r="E5" s="79" t="s">
        <v>45</v>
      </c>
      <c r="F5" s="80" t="s">
        <v>46</v>
      </c>
      <c r="G5" s="80" t="s">
        <v>47</v>
      </c>
      <c r="H5" s="80" t="s">
        <v>48</v>
      </c>
      <c r="I5" s="80" t="s">
        <v>49</v>
      </c>
      <c r="J5" s="80" t="s">
        <v>50</v>
      </c>
      <c r="K5" s="82">
        <f t="shared" si="0"/>
        <v>74.4</v>
      </c>
      <c r="L5" s="82">
        <f t="shared" si="1"/>
        <v>44.64</v>
      </c>
      <c r="M5" s="83">
        <v>84.7142857142857</v>
      </c>
      <c r="N5" s="82">
        <v>25.4142857142857</v>
      </c>
      <c r="O5" s="83">
        <v>86</v>
      </c>
      <c r="P5" s="82">
        <v>8.6</v>
      </c>
      <c r="Q5" s="82">
        <f t="shared" si="2"/>
        <v>85.0357142857143</v>
      </c>
      <c r="R5" s="82">
        <f t="shared" si="3"/>
        <v>34.0142857142857</v>
      </c>
      <c r="S5" s="86">
        <f t="shared" si="4"/>
        <v>78.6542857142857</v>
      </c>
      <c r="T5" s="82" t="s">
        <v>31</v>
      </c>
      <c r="U5" s="76" t="s">
        <v>32</v>
      </c>
    </row>
    <row r="6" s="64" customFormat="1" ht="40" customHeight="1" spans="1:21">
      <c r="A6" s="76" t="s">
        <v>51</v>
      </c>
      <c r="B6" s="77" t="s">
        <v>52</v>
      </c>
      <c r="C6" s="78" t="s">
        <v>53</v>
      </c>
      <c r="D6" s="78" t="s">
        <v>33</v>
      </c>
      <c r="E6" s="79" t="s">
        <v>54</v>
      </c>
      <c r="F6" s="80" t="s">
        <v>46</v>
      </c>
      <c r="G6" s="80" t="s">
        <v>55</v>
      </c>
      <c r="H6" s="80" t="s">
        <v>56</v>
      </c>
      <c r="I6" s="80" t="s">
        <v>40</v>
      </c>
      <c r="J6" s="80" t="s">
        <v>57</v>
      </c>
      <c r="K6" s="82">
        <f t="shared" si="0"/>
        <v>74.4</v>
      </c>
      <c r="L6" s="82">
        <f t="shared" si="1"/>
        <v>44.64</v>
      </c>
      <c r="M6" s="83">
        <v>81.5714285714286</v>
      </c>
      <c r="N6" s="82">
        <v>24.4714285714286</v>
      </c>
      <c r="O6" s="83">
        <v>87</v>
      </c>
      <c r="P6" s="82">
        <v>8.7</v>
      </c>
      <c r="Q6" s="82">
        <f t="shared" si="2"/>
        <v>82.9285714285714</v>
      </c>
      <c r="R6" s="82">
        <f t="shared" si="3"/>
        <v>33.1714285714286</v>
      </c>
      <c r="S6" s="86">
        <f t="shared" si="4"/>
        <v>77.8114285714286</v>
      </c>
      <c r="T6" s="82" t="s">
        <v>31</v>
      </c>
      <c r="U6" s="76" t="s">
        <v>32</v>
      </c>
    </row>
    <row r="7" s="64" customFormat="1" ht="43" customHeight="1" spans="1:21">
      <c r="A7" s="76" t="s">
        <v>58</v>
      </c>
      <c r="B7" s="77" t="s">
        <v>59</v>
      </c>
      <c r="C7" s="78" t="s">
        <v>60</v>
      </c>
      <c r="D7" s="78" t="s">
        <v>33</v>
      </c>
      <c r="E7" s="79" t="s">
        <v>61</v>
      </c>
      <c r="F7" s="80" t="s">
        <v>62</v>
      </c>
      <c r="G7" s="80" t="s">
        <v>63</v>
      </c>
      <c r="H7" s="80" t="s">
        <v>63</v>
      </c>
      <c r="I7" s="80" t="s">
        <v>64</v>
      </c>
      <c r="J7" s="80" t="s">
        <v>29</v>
      </c>
      <c r="K7" s="82">
        <f t="shared" si="0"/>
        <v>72.6</v>
      </c>
      <c r="L7" s="82">
        <f t="shared" si="1"/>
        <v>43.56</v>
      </c>
      <c r="M7" s="83">
        <v>84.8571428571429</v>
      </c>
      <c r="N7" s="82">
        <v>25.4571428571429</v>
      </c>
      <c r="O7" s="83">
        <v>84</v>
      </c>
      <c r="P7" s="82">
        <v>8.4</v>
      </c>
      <c r="Q7" s="82">
        <f t="shared" si="2"/>
        <v>84.6428571428572</v>
      </c>
      <c r="R7" s="82">
        <f t="shared" si="3"/>
        <v>33.8571428571429</v>
      </c>
      <c r="S7" s="86">
        <f t="shared" si="4"/>
        <v>77.4171428571429</v>
      </c>
      <c r="T7" s="82" t="s">
        <v>31</v>
      </c>
      <c r="U7" s="76" t="s">
        <v>32</v>
      </c>
    </row>
    <row r="8" s="64" customFormat="1" ht="49" customHeight="1" spans="1:21">
      <c r="A8" s="76" t="s">
        <v>65</v>
      </c>
      <c r="B8" s="77" t="s">
        <v>66</v>
      </c>
      <c r="C8" s="78" t="s">
        <v>67</v>
      </c>
      <c r="D8" s="78" t="s">
        <v>33</v>
      </c>
      <c r="E8" s="79" t="s">
        <v>68</v>
      </c>
      <c r="F8" s="80" t="s">
        <v>69</v>
      </c>
      <c r="G8" s="80" t="s">
        <v>48</v>
      </c>
      <c r="H8" s="80" t="s">
        <v>70</v>
      </c>
      <c r="I8" s="80" t="s">
        <v>71</v>
      </c>
      <c r="J8" s="80" t="s">
        <v>72</v>
      </c>
      <c r="K8" s="82">
        <f t="shared" si="0"/>
        <v>72.2</v>
      </c>
      <c r="L8" s="82">
        <f t="shared" si="1"/>
        <v>43.32</v>
      </c>
      <c r="M8" s="83">
        <v>80.4285714285714</v>
      </c>
      <c r="N8" s="82">
        <v>24.1285714285714</v>
      </c>
      <c r="O8" s="83">
        <v>84</v>
      </c>
      <c r="P8" s="82">
        <v>8.4</v>
      </c>
      <c r="Q8" s="82">
        <f t="shared" si="2"/>
        <v>81.3214285714286</v>
      </c>
      <c r="R8" s="82">
        <f t="shared" si="3"/>
        <v>32.5285714285714</v>
      </c>
      <c r="S8" s="86">
        <f t="shared" si="4"/>
        <v>75.8485714285714</v>
      </c>
      <c r="T8" s="82" t="s">
        <v>31</v>
      </c>
      <c r="U8" s="76" t="s">
        <v>32</v>
      </c>
    </row>
    <row r="9" s="64" customFormat="1" ht="49" customHeight="1" spans="1:21">
      <c r="A9" s="76" t="s">
        <v>73</v>
      </c>
      <c r="B9" s="77" t="s">
        <v>74</v>
      </c>
      <c r="C9" s="78" t="s">
        <v>75</v>
      </c>
      <c r="D9" s="78" t="s">
        <v>33</v>
      </c>
      <c r="E9" s="79" t="s">
        <v>76</v>
      </c>
      <c r="F9" s="80" t="s">
        <v>77</v>
      </c>
      <c r="G9" s="80" t="s">
        <v>28</v>
      </c>
      <c r="H9" s="80" t="s">
        <v>78</v>
      </c>
      <c r="I9" s="80" t="s">
        <v>79</v>
      </c>
      <c r="J9" s="80" t="s">
        <v>80</v>
      </c>
      <c r="K9" s="82">
        <f t="shared" si="0"/>
        <v>70.6</v>
      </c>
      <c r="L9" s="82">
        <f t="shared" si="1"/>
        <v>42.36</v>
      </c>
      <c r="M9" s="83">
        <v>83</v>
      </c>
      <c r="N9" s="82">
        <v>24.9</v>
      </c>
      <c r="O9" s="83">
        <v>84.6666666666667</v>
      </c>
      <c r="P9" s="82">
        <v>8.46666666666667</v>
      </c>
      <c r="Q9" s="82">
        <f t="shared" si="2"/>
        <v>83.4166666666667</v>
      </c>
      <c r="R9" s="82">
        <f t="shared" si="3"/>
        <v>33.3666666666667</v>
      </c>
      <c r="S9" s="86">
        <f t="shared" si="4"/>
        <v>75.7266666666667</v>
      </c>
      <c r="T9" s="82" t="s">
        <v>31</v>
      </c>
      <c r="U9" s="76" t="s">
        <v>32</v>
      </c>
    </row>
    <row r="10" spans="15:15">
      <c r="O10" s="58"/>
    </row>
    <row r="11" spans="15:15">
      <c r="O11" s="58"/>
    </row>
    <row r="12" spans="15:15">
      <c r="O12" s="58"/>
    </row>
    <row r="13" spans="15:15">
      <c r="O13" s="58"/>
    </row>
    <row r="14" spans="15:15">
      <c r="O14" s="58"/>
    </row>
  </sheetData>
  <sortState ref="A2:U13">
    <sortCondition ref="S3" descending="1"/>
  </sortState>
  <mergeCells count="1">
    <mergeCell ref="A1:T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P16" sqref="P16"/>
    </sheetView>
  </sheetViews>
  <sheetFormatPr defaultColWidth="9.81666666666667" defaultRowHeight="13.5"/>
  <cols>
    <col min="1" max="1" width="5.125" style="3" customWidth="1"/>
    <col min="2" max="2" width="9" customWidth="1"/>
    <col min="3" max="3" width="11.625" style="3" customWidth="1"/>
    <col min="4" max="4" width="5.125" style="3" customWidth="1"/>
    <col min="5" max="5" width="12.625" customWidth="1"/>
    <col min="6" max="6" width="9" style="4" customWidth="1"/>
    <col min="7" max="7" width="7.875" style="4" customWidth="1"/>
    <col min="8" max="8" width="7.375" style="4" customWidth="1"/>
    <col min="9" max="9" width="7.625" style="4" customWidth="1"/>
    <col min="10" max="10" width="8.75" style="4" customWidth="1"/>
    <col min="11" max="11" width="12.875" style="4" customWidth="1"/>
    <col min="12" max="12" width="9.125" style="27" customWidth="1"/>
    <col min="13" max="13" width="12" style="27" customWidth="1"/>
    <col min="14" max="14" width="9.25" style="4" customWidth="1"/>
    <col min="15" max="15" width="9.25" style="6" customWidth="1"/>
    <col min="16" max="16" width="8.375" style="7" customWidth="1"/>
    <col min="17" max="17" width="9" style="7" customWidth="1"/>
    <col min="18" max="18" width="9.125" style="6" customWidth="1"/>
    <col min="19" max="19" width="10.625" style="7" customWidth="1"/>
    <col min="20" max="20" width="7.25" style="7" customWidth="1"/>
    <col min="21" max="21" width="10.125" style="4" customWidth="1"/>
    <col min="22" max="22" width="9" style="4"/>
  </cols>
  <sheetData>
    <row r="1" ht="50.1" customHeight="1" spans="1:21">
      <c r="A1" s="46" t="s">
        <v>81</v>
      </c>
      <c r="B1" s="47"/>
      <c r="C1" s="48"/>
      <c r="D1" s="48"/>
      <c r="E1" s="47"/>
      <c r="F1" s="48"/>
      <c r="G1" s="48"/>
      <c r="H1" s="48"/>
      <c r="I1" s="48"/>
      <c r="J1" s="48"/>
      <c r="K1" s="48"/>
      <c r="L1" s="53"/>
      <c r="M1" s="53"/>
      <c r="N1" s="48"/>
      <c r="O1" s="54"/>
      <c r="P1" s="55"/>
      <c r="Q1" s="55"/>
      <c r="R1" s="54"/>
      <c r="S1" s="55"/>
      <c r="T1" s="59"/>
      <c r="U1" s="60"/>
    </row>
    <row r="2" s="44" customFormat="1" ht="42" customHeight="1" spans="1:21">
      <c r="A2" s="49" t="s">
        <v>1</v>
      </c>
      <c r="B2" s="50" t="s">
        <v>2</v>
      </c>
      <c r="C2" s="50" t="s">
        <v>3</v>
      </c>
      <c r="D2" s="51" t="s">
        <v>4</v>
      </c>
      <c r="E2" s="50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82</v>
      </c>
      <c r="R2" s="21" t="s">
        <v>83</v>
      </c>
      <c r="S2" s="61" t="s">
        <v>84</v>
      </c>
      <c r="T2" s="23" t="s">
        <v>20</v>
      </c>
      <c r="U2" s="23" t="s">
        <v>21</v>
      </c>
    </row>
    <row r="3" s="45" customFormat="1" ht="48" customHeight="1" spans="1:22">
      <c r="A3" s="22" t="s">
        <v>22</v>
      </c>
      <c r="B3" s="23" t="s">
        <v>85</v>
      </c>
      <c r="C3" s="23" t="s">
        <v>86</v>
      </c>
      <c r="D3" s="52">
        <v>2</v>
      </c>
      <c r="E3" s="23" t="s">
        <v>87</v>
      </c>
      <c r="F3" s="52" t="s">
        <v>88</v>
      </c>
      <c r="G3" s="52" t="s">
        <v>27</v>
      </c>
      <c r="H3" s="52" t="s">
        <v>89</v>
      </c>
      <c r="I3" s="52" t="s">
        <v>90</v>
      </c>
      <c r="J3" s="52" t="s">
        <v>50</v>
      </c>
      <c r="K3" s="56">
        <f t="shared" ref="K3:K7" si="0">F3/5</f>
        <v>81.2</v>
      </c>
      <c r="L3" s="56">
        <f t="shared" ref="L3:L7" si="1">K3*0.6</f>
        <v>48.72</v>
      </c>
      <c r="M3" s="57">
        <v>89.2857142857143</v>
      </c>
      <c r="N3" s="22">
        <v>26.7857142857143</v>
      </c>
      <c r="O3" s="22">
        <v>85</v>
      </c>
      <c r="P3" s="22">
        <v>8.5</v>
      </c>
      <c r="Q3" s="22">
        <f t="shared" ref="Q3:Q7" si="2">M3*0.75+O3*0.25</f>
        <v>88.2142857142857</v>
      </c>
      <c r="R3" s="22">
        <f t="shared" ref="R3:R7" si="3">Q3*0.4</f>
        <v>35.2857142857143</v>
      </c>
      <c r="S3" s="22">
        <f t="shared" ref="S3:S7" si="4">L3+R3</f>
        <v>84.0057142857143</v>
      </c>
      <c r="T3" s="22" t="s">
        <v>31</v>
      </c>
      <c r="U3" s="22" t="s">
        <v>91</v>
      </c>
      <c r="V3" s="62"/>
    </row>
    <row r="4" s="45" customFormat="1" ht="42" customHeight="1" spans="1:22">
      <c r="A4" s="22" t="s">
        <v>33</v>
      </c>
      <c r="B4" s="23" t="s">
        <v>92</v>
      </c>
      <c r="C4" s="23"/>
      <c r="D4" s="52">
        <v>1</v>
      </c>
      <c r="E4" s="23" t="s">
        <v>93</v>
      </c>
      <c r="F4" s="52">
        <v>391</v>
      </c>
      <c r="G4" s="52">
        <v>70</v>
      </c>
      <c r="H4" s="52">
        <v>69</v>
      </c>
      <c r="I4" s="52">
        <v>128</v>
      </c>
      <c r="J4" s="52">
        <v>124</v>
      </c>
      <c r="K4" s="56">
        <f t="shared" si="0"/>
        <v>78.2</v>
      </c>
      <c r="L4" s="56">
        <f t="shared" si="1"/>
        <v>46.92</v>
      </c>
      <c r="M4" s="57">
        <v>86.5714285714286</v>
      </c>
      <c r="N4" s="22">
        <v>25.9714285714286</v>
      </c>
      <c r="O4" s="22">
        <v>85</v>
      </c>
      <c r="P4" s="22">
        <v>8.5</v>
      </c>
      <c r="Q4" s="22">
        <f t="shared" si="2"/>
        <v>86.1785714285714</v>
      </c>
      <c r="R4" s="22">
        <f t="shared" si="3"/>
        <v>34.4714285714286</v>
      </c>
      <c r="S4" s="22">
        <f t="shared" si="4"/>
        <v>81.3914285714286</v>
      </c>
      <c r="T4" s="22" t="s">
        <v>31</v>
      </c>
      <c r="U4" s="22" t="s">
        <v>91</v>
      </c>
      <c r="V4" s="62"/>
    </row>
    <row r="5" s="45" customFormat="1" ht="45" customHeight="1" spans="1:22">
      <c r="A5" s="22" t="s">
        <v>42</v>
      </c>
      <c r="B5" s="23" t="s">
        <v>94</v>
      </c>
      <c r="C5" s="23" t="s">
        <v>95</v>
      </c>
      <c r="D5" s="52" t="s">
        <v>33</v>
      </c>
      <c r="E5" s="23" t="s">
        <v>96</v>
      </c>
      <c r="F5" s="52" t="s">
        <v>97</v>
      </c>
      <c r="G5" s="52" t="s">
        <v>98</v>
      </c>
      <c r="H5" s="52" t="s">
        <v>27</v>
      </c>
      <c r="I5" s="52" t="s">
        <v>99</v>
      </c>
      <c r="J5" s="52" t="s">
        <v>29</v>
      </c>
      <c r="K5" s="56">
        <f t="shared" si="0"/>
        <v>75.2</v>
      </c>
      <c r="L5" s="56">
        <f t="shared" si="1"/>
        <v>45.12</v>
      </c>
      <c r="M5" s="57">
        <v>82.5714285714286</v>
      </c>
      <c r="N5" s="22">
        <v>24.7714285714286</v>
      </c>
      <c r="O5" s="22">
        <v>84</v>
      </c>
      <c r="P5" s="22">
        <v>8.4</v>
      </c>
      <c r="Q5" s="22">
        <f t="shared" si="2"/>
        <v>82.9285714285714</v>
      </c>
      <c r="R5" s="22">
        <f t="shared" si="3"/>
        <v>33.1714285714286</v>
      </c>
      <c r="S5" s="22">
        <f t="shared" si="4"/>
        <v>78.2914285714286</v>
      </c>
      <c r="T5" s="22" t="s">
        <v>31</v>
      </c>
      <c r="U5" s="22" t="s">
        <v>91</v>
      </c>
      <c r="V5" s="62"/>
    </row>
    <row r="6" s="45" customFormat="1" ht="40" customHeight="1" spans="1:22">
      <c r="A6" s="22" t="s">
        <v>51</v>
      </c>
      <c r="B6" s="23" t="s">
        <v>100</v>
      </c>
      <c r="C6" s="23" t="s">
        <v>101</v>
      </c>
      <c r="D6" s="52" t="s">
        <v>22</v>
      </c>
      <c r="E6" s="23" t="s">
        <v>102</v>
      </c>
      <c r="F6" s="52" t="s">
        <v>103</v>
      </c>
      <c r="G6" s="52" t="s">
        <v>104</v>
      </c>
      <c r="H6" s="52" t="s">
        <v>105</v>
      </c>
      <c r="I6" s="52" t="s">
        <v>72</v>
      </c>
      <c r="J6" s="52" t="s">
        <v>99</v>
      </c>
      <c r="K6" s="56">
        <f t="shared" si="0"/>
        <v>73.6</v>
      </c>
      <c r="L6" s="56">
        <f t="shared" si="1"/>
        <v>44.16</v>
      </c>
      <c r="M6" s="57">
        <v>82.4285714285714</v>
      </c>
      <c r="N6" s="22">
        <v>24.7285714285714</v>
      </c>
      <c r="O6" s="22">
        <v>83</v>
      </c>
      <c r="P6" s="22">
        <v>8.3</v>
      </c>
      <c r="Q6" s="22">
        <f t="shared" si="2"/>
        <v>82.5714285714286</v>
      </c>
      <c r="R6" s="22">
        <f t="shared" si="3"/>
        <v>33.0285714285714</v>
      </c>
      <c r="S6" s="22">
        <f t="shared" si="4"/>
        <v>77.1885714285714</v>
      </c>
      <c r="T6" s="22" t="s">
        <v>31</v>
      </c>
      <c r="U6" s="22" t="s">
        <v>32</v>
      </c>
      <c r="V6" s="62"/>
    </row>
    <row r="7" s="45" customFormat="1" ht="58" customHeight="1" spans="1:22">
      <c r="A7" s="22" t="s">
        <v>58</v>
      </c>
      <c r="B7" s="23" t="s">
        <v>106</v>
      </c>
      <c r="C7" s="23" t="s">
        <v>107</v>
      </c>
      <c r="D7" s="52" t="s">
        <v>22</v>
      </c>
      <c r="E7" s="23" t="s">
        <v>108</v>
      </c>
      <c r="F7" s="52" t="s">
        <v>69</v>
      </c>
      <c r="G7" s="52" t="s">
        <v>104</v>
      </c>
      <c r="H7" s="52" t="s">
        <v>109</v>
      </c>
      <c r="I7" s="52" t="s">
        <v>110</v>
      </c>
      <c r="J7" s="52" t="s">
        <v>29</v>
      </c>
      <c r="K7" s="56">
        <f t="shared" si="0"/>
        <v>72.2</v>
      </c>
      <c r="L7" s="56">
        <f t="shared" si="1"/>
        <v>43.32</v>
      </c>
      <c r="M7" s="57">
        <v>76.4285714285714</v>
      </c>
      <c r="N7" s="22">
        <v>22.9285714285714</v>
      </c>
      <c r="O7" s="22">
        <v>84.3333333333333</v>
      </c>
      <c r="P7" s="22">
        <v>8.43333333333333</v>
      </c>
      <c r="Q7" s="22">
        <f t="shared" si="2"/>
        <v>78.4047619047619</v>
      </c>
      <c r="R7" s="22">
        <f t="shared" si="3"/>
        <v>31.3619047619048</v>
      </c>
      <c r="S7" s="22">
        <f t="shared" si="4"/>
        <v>74.6819047619048</v>
      </c>
      <c r="T7" s="22" t="s">
        <v>111</v>
      </c>
      <c r="U7" s="22" t="s">
        <v>112</v>
      </c>
      <c r="V7" s="62"/>
    </row>
    <row r="8" spans="13:15">
      <c r="M8" s="6"/>
      <c r="O8" s="58"/>
    </row>
    <row r="9" spans="15:15">
      <c r="O9" s="58"/>
    </row>
  </sheetData>
  <sortState ref="A3:U9">
    <sortCondition ref="S3" descending="1"/>
  </sortState>
  <mergeCells count="1">
    <mergeCell ref="A1:S1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S15" sqref="S15"/>
    </sheetView>
  </sheetViews>
  <sheetFormatPr defaultColWidth="9.81666666666667" defaultRowHeight="13.5" outlineLevelRow="5"/>
  <cols>
    <col min="1" max="1" width="4.875" style="4" customWidth="1"/>
    <col min="2" max="2" width="7.75" style="41" customWidth="1"/>
    <col min="3" max="3" width="13.625" style="4" customWidth="1"/>
    <col min="4" max="4" width="7.375" style="41" customWidth="1"/>
    <col min="5" max="5" width="15.5" style="41" customWidth="1"/>
    <col min="6" max="6" width="8.75" style="4" customWidth="1"/>
    <col min="7" max="7" width="6.875" style="4" customWidth="1"/>
    <col min="8" max="8" width="7.625" style="4" customWidth="1"/>
    <col min="9" max="9" width="8.375" style="4" customWidth="1"/>
    <col min="10" max="10" width="9.375" style="4" customWidth="1"/>
    <col min="11" max="11" width="15.75" style="4" customWidth="1"/>
    <col min="12" max="12" width="11.75" style="6" customWidth="1"/>
    <col min="13" max="13" width="11.375" style="6" customWidth="1"/>
    <col min="14" max="14" width="10.25" style="7" customWidth="1"/>
    <col min="15" max="15" width="11.375" style="6" customWidth="1"/>
    <col min="16" max="16" width="10.5" style="7" customWidth="1"/>
    <col min="17" max="17" width="12.5" style="7" customWidth="1"/>
    <col min="18" max="18" width="11.25" style="6" customWidth="1"/>
    <col min="19" max="19" width="10.875" style="7" customWidth="1"/>
    <col min="20" max="20" width="6.875" style="7" customWidth="1"/>
    <col min="21" max="21" width="8.25" style="4" customWidth="1"/>
  </cols>
  <sheetData>
    <row r="1" ht="50.1" customHeight="1" spans="1:21">
      <c r="A1" s="9" t="s">
        <v>113</v>
      </c>
      <c r="B1" s="9"/>
      <c r="C1" s="9"/>
      <c r="D1" s="9"/>
      <c r="E1" s="9"/>
      <c r="F1" s="9"/>
      <c r="G1" s="9"/>
      <c r="H1" s="9"/>
      <c r="I1" s="9"/>
      <c r="J1" s="9"/>
      <c r="K1" s="9"/>
      <c r="L1" s="18"/>
      <c r="M1" s="18"/>
      <c r="N1" s="19"/>
      <c r="O1" s="18"/>
      <c r="P1" s="19"/>
      <c r="Q1" s="19"/>
      <c r="R1" s="18"/>
      <c r="S1" s="19"/>
      <c r="T1" s="19"/>
      <c r="U1" s="9"/>
    </row>
    <row r="2" s="24" customFormat="1" ht="42" customHeight="1" spans="1:21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1" t="s">
        <v>12</v>
      </c>
      <c r="M2" s="21" t="s">
        <v>114</v>
      </c>
      <c r="N2" s="21" t="s">
        <v>14</v>
      </c>
      <c r="O2" s="21" t="s">
        <v>115</v>
      </c>
      <c r="P2" s="21" t="s">
        <v>16</v>
      </c>
      <c r="Q2" s="21" t="s">
        <v>82</v>
      </c>
      <c r="R2" s="21" t="s">
        <v>83</v>
      </c>
      <c r="S2" s="23" t="s">
        <v>116</v>
      </c>
      <c r="T2" s="40" t="s">
        <v>20</v>
      </c>
      <c r="U2" s="43" t="s">
        <v>21</v>
      </c>
    </row>
    <row r="3" s="2" customFormat="1" ht="39" customHeight="1" spans="1:21">
      <c r="A3" s="42" t="s">
        <v>22</v>
      </c>
      <c r="B3" s="16" t="s">
        <v>117</v>
      </c>
      <c r="C3" s="17" t="s">
        <v>118</v>
      </c>
      <c r="D3" s="17" t="s">
        <v>33</v>
      </c>
      <c r="E3" s="16" t="s">
        <v>119</v>
      </c>
      <c r="F3" s="17" t="s">
        <v>120</v>
      </c>
      <c r="G3" s="17" t="s">
        <v>63</v>
      </c>
      <c r="H3" s="17" t="s">
        <v>48</v>
      </c>
      <c r="I3" s="17" t="s">
        <v>121</v>
      </c>
      <c r="J3" s="17" t="s">
        <v>72</v>
      </c>
      <c r="K3" s="22">
        <f>F3/5</f>
        <v>81.4</v>
      </c>
      <c r="L3" s="22">
        <f>K3*0.6</f>
        <v>48.84</v>
      </c>
      <c r="M3" s="22">
        <v>88</v>
      </c>
      <c r="N3" s="22">
        <v>26.4</v>
      </c>
      <c r="O3" s="22">
        <v>85</v>
      </c>
      <c r="P3" s="22">
        <v>8.5</v>
      </c>
      <c r="Q3" s="22">
        <f>M3*0.75+O3*0.25</f>
        <v>87.25</v>
      </c>
      <c r="R3" s="22">
        <f>Q3*0.4</f>
        <v>34.9</v>
      </c>
      <c r="S3" s="22">
        <f>L3+R3</f>
        <v>83.74</v>
      </c>
      <c r="T3" s="22" t="s">
        <v>31</v>
      </c>
      <c r="U3" s="42" t="s">
        <v>122</v>
      </c>
    </row>
    <row r="4" s="2" customFormat="1" ht="49" customHeight="1" spans="1:21">
      <c r="A4" s="42" t="s">
        <v>33</v>
      </c>
      <c r="B4" s="16" t="s">
        <v>123</v>
      </c>
      <c r="C4" s="17" t="s">
        <v>124</v>
      </c>
      <c r="D4" s="17" t="s">
        <v>22</v>
      </c>
      <c r="E4" s="16" t="s">
        <v>125</v>
      </c>
      <c r="F4" s="17" t="s">
        <v>126</v>
      </c>
      <c r="G4" s="17" t="s">
        <v>127</v>
      </c>
      <c r="H4" s="17" t="s">
        <v>128</v>
      </c>
      <c r="I4" s="17" t="s">
        <v>129</v>
      </c>
      <c r="J4" s="17" t="s">
        <v>71</v>
      </c>
      <c r="K4" s="22">
        <f>F4/5</f>
        <v>73.4</v>
      </c>
      <c r="L4" s="22">
        <f>K4*0.6</f>
        <v>44.04</v>
      </c>
      <c r="M4" s="22">
        <v>85.5714285714286</v>
      </c>
      <c r="N4" s="22">
        <v>25.6714285714286</v>
      </c>
      <c r="O4" s="22">
        <v>83.3333333333333</v>
      </c>
      <c r="P4" s="22">
        <v>8.33333333333333</v>
      </c>
      <c r="Q4" s="22">
        <f>M4*0.75+O4*0.25</f>
        <v>85.0119047619048</v>
      </c>
      <c r="R4" s="22">
        <f>Q4*0.4</f>
        <v>34.0047619047619</v>
      </c>
      <c r="S4" s="22">
        <f>L4+R4</f>
        <v>78.0447619047619</v>
      </c>
      <c r="T4" s="22" t="s">
        <v>31</v>
      </c>
      <c r="U4" s="42" t="s">
        <v>122</v>
      </c>
    </row>
    <row r="5" s="2" customFormat="1" ht="55" customHeight="1" spans="1:21">
      <c r="A5" s="42" t="s">
        <v>42</v>
      </c>
      <c r="B5" s="16" t="s">
        <v>130</v>
      </c>
      <c r="C5" s="17" t="s">
        <v>131</v>
      </c>
      <c r="D5" s="17" t="s">
        <v>22</v>
      </c>
      <c r="E5" s="16" t="s">
        <v>132</v>
      </c>
      <c r="F5" s="17" t="s">
        <v>133</v>
      </c>
      <c r="G5" s="17" t="s">
        <v>39</v>
      </c>
      <c r="H5" s="17" t="s">
        <v>48</v>
      </c>
      <c r="I5" s="17" t="s">
        <v>90</v>
      </c>
      <c r="J5" s="17" t="s">
        <v>134</v>
      </c>
      <c r="K5" s="22">
        <f>F5/5</f>
        <v>72.8</v>
      </c>
      <c r="L5" s="22">
        <f>K5*0.6</f>
        <v>43.68</v>
      </c>
      <c r="M5" s="22">
        <v>84.2857142857143</v>
      </c>
      <c r="N5" s="22">
        <v>25.2857142857143</v>
      </c>
      <c r="O5" s="22">
        <v>81.6666666666667</v>
      </c>
      <c r="P5" s="22">
        <v>8.16666666666667</v>
      </c>
      <c r="Q5" s="22">
        <f>M5*0.75+O5*0.25</f>
        <v>83.6309523809524</v>
      </c>
      <c r="R5" s="22">
        <f>Q5*0.4</f>
        <v>33.452380952381</v>
      </c>
      <c r="S5" s="22">
        <f>L5+R5</f>
        <v>77.132380952381</v>
      </c>
      <c r="T5" s="22" t="s">
        <v>111</v>
      </c>
      <c r="U5" s="42" t="s">
        <v>112</v>
      </c>
    </row>
    <row r="6" ht="15.95" customHeight="1"/>
  </sheetData>
  <sortState ref="A3:U6">
    <sortCondition ref="S3" descending="1"/>
  </sortState>
  <mergeCells count="1">
    <mergeCell ref="A1:U1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S36" sqref="S36"/>
    </sheetView>
  </sheetViews>
  <sheetFormatPr defaultColWidth="9.81666666666667" defaultRowHeight="13.5"/>
  <cols>
    <col min="1" max="1" width="6.625" style="3" customWidth="1"/>
    <col min="2" max="2" width="12" customWidth="1"/>
    <col min="3" max="3" width="10.625" style="4" customWidth="1"/>
    <col min="4" max="4" width="5.875" customWidth="1"/>
    <col min="5" max="5" width="14.125" customWidth="1"/>
    <col min="6" max="6" width="8" style="4" customWidth="1"/>
    <col min="7" max="8" width="8.25" style="4" customWidth="1"/>
    <col min="9" max="9" width="9.375" style="4" customWidth="1"/>
    <col min="10" max="10" width="8.5" style="4" customWidth="1"/>
    <col min="11" max="11" width="13.5" style="4" customWidth="1"/>
    <col min="12" max="12" width="13.125" style="27" customWidth="1"/>
    <col min="13" max="13" width="10.75" style="6" customWidth="1"/>
    <col min="14" max="14" width="12.5" style="6" customWidth="1"/>
    <col min="15" max="15" width="11.75" style="6" customWidth="1"/>
    <col min="16" max="16" width="13" style="7" customWidth="1"/>
    <col min="17" max="17" width="13.5" style="7" customWidth="1"/>
    <col min="18" max="18" width="12" style="6" customWidth="1"/>
    <col min="19" max="19" width="13.125" style="7" customWidth="1"/>
    <col min="20" max="20" width="9.625" style="7" customWidth="1"/>
    <col min="21" max="21" width="12.125" style="7" customWidth="1"/>
  </cols>
  <sheetData>
    <row r="1" ht="48" customHeight="1" spans="1:20">
      <c r="A1" s="9" t="s">
        <v>135</v>
      </c>
      <c r="B1" s="9"/>
      <c r="C1" s="9"/>
      <c r="D1" s="9"/>
      <c r="E1" s="9"/>
      <c r="F1" s="9"/>
      <c r="G1" s="9"/>
      <c r="H1" s="9"/>
      <c r="I1" s="9"/>
      <c r="J1" s="9"/>
      <c r="K1" s="9"/>
      <c r="L1" s="35"/>
      <c r="M1" s="18"/>
      <c r="N1" s="19"/>
      <c r="O1" s="18"/>
      <c r="P1" s="19"/>
      <c r="Q1" s="19"/>
      <c r="R1" s="18"/>
      <c r="S1" s="19"/>
      <c r="T1" s="19"/>
    </row>
    <row r="2" s="24" customFormat="1" ht="45" customHeight="1" spans="1:21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0" t="s">
        <v>11</v>
      </c>
      <c r="L2" s="12" t="s">
        <v>12</v>
      </c>
      <c r="M2" s="21" t="s">
        <v>114</v>
      </c>
      <c r="N2" s="21" t="s">
        <v>14</v>
      </c>
      <c r="O2" s="21" t="s">
        <v>115</v>
      </c>
      <c r="P2" s="21" t="s">
        <v>16</v>
      </c>
      <c r="Q2" s="21" t="s">
        <v>82</v>
      </c>
      <c r="R2" s="21" t="s">
        <v>83</v>
      </c>
      <c r="S2" s="23" t="s">
        <v>116</v>
      </c>
      <c r="T2" s="40" t="s">
        <v>20</v>
      </c>
      <c r="U2" s="40" t="s">
        <v>21</v>
      </c>
    </row>
    <row r="3" s="2" customFormat="1" ht="51" customHeight="1" spans="1:21">
      <c r="A3" s="15" t="s">
        <v>22</v>
      </c>
      <c r="B3" s="16" t="s">
        <v>136</v>
      </c>
      <c r="C3" s="17" t="s">
        <v>137</v>
      </c>
      <c r="D3" s="17" t="s">
        <v>33</v>
      </c>
      <c r="E3" s="16" t="s">
        <v>138</v>
      </c>
      <c r="F3" s="17" t="s">
        <v>139</v>
      </c>
      <c r="G3" s="17" t="s">
        <v>80</v>
      </c>
      <c r="H3" s="17" t="s">
        <v>55</v>
      </c>
      <c r="I3" s="17" t="s">
        <v>140</v>
      </c>
      <c r="J3" s="17" t="s">
        <v>90</v>
      </c>
      <c r="K3" s="22">
        <f t="shared" ref="K3:K7" si="0">F3/5</f>
        <v>82.6</v>
      </c>
      <c r="L3" s="22">
        <f t="shared" ref="L3:L7" si="1">K3*0.6</f>
        <v>49.56</v>
      </c>
      <c r="M3" s="22">
        <v>86.5714285714286</v>
      </c>
      <c r="N3" s="22">
        <v>25.9714285714286</v>
      </c>
      <c r="O3" s="22">
        <v>89</v>
      </c>
      <c r="P3" s="22">
        <v>8.9</v>
      </c>
      <c r="Q3" s="22">
        <f t="shared" ref="Q3:Q7" si="2">M3*0.75+O3*0.25</f>
        <v>87.1785714285714</v>
      </c>
      <c r="R3" s="22">
        <f t="shared" ref="R3:R7" si="3">Q3*0.4</f>
        <v>34.8714285714286</v>
      </c>
      <c r="S3" s="22">
        <f t="shared" ref="S3:S7" si="4">L3+R3</f>
        <v>84.4314285714286</v>
      </c>
      <c r="T3" s="22" t="s">
        <v>31</v>
      </c>
      <c r="U3" s="22" t="s">
        <v>141</v>
      </c>
    </row>
    <row r="4" s="2" customFormat="1" ht="49" customHeight="1" spans="1:21">
      <c r="A4" s="15" t="s">
        <v>33</v>
      </c>
      <c r="B4" s="16" t="s">
        <v>142</v>
      </c>
      <c r="C4" s="17" t="s">
        <v>143</v>
      </c>
      <c r="D4" s="17" t="s">
        <v>33</v>
      </c>
      <c r="E4" s="16" t="s">
        <v>144</v>
      </c>
      <c r="F4" s="17" t="s">
        <v>145</v>
      </c>
      <c r="G4" s="17" t="s">
        <v>146</v>
      </c>
      <c r="H4" s="17" t="s">
        <v>128</v>
      </c>
      <c r="I4" s="17" t="s">
        <v>41</v>
      </c>
      <c r="J4" s="17" t="s">
        <v>147</v>
      </c>
      <c r="K4" s="22">
        <f t="shared" si="0"/>
        <v>83.8</v>
      </c>
      <c r="L4" s="22">
        <f t="shared" si="1"/>
        <v>50.28</v>
      </c>
      <c r="M4" s="22">
        <v>82.8571428571429</v>
      </c>
      <c r="N4" s="22">
        <v>24.8571428571429</v>
      </c>
      <c r="O4" s="22">
        <v>85.6666666666667</v>
      </c>
      <c r="P4" s="22">
        <v>8.56666666666667</v>
      </c>
      <c r="Q4" s="22">
        <f t="shared" si="2"/>
        <v>83.5595238095239</v>
      </c>
      <c r="R4" s="22">
        <f t="shared" si="3"/>
        <v>33.4238095238095</v>
      </c>
      <c r="S4" s="22">
        <f t="shared" si="4"/>
        <v>83.7038095238095</v>
      </c>
      <c r="T4" s="22" t="s">
        <v>31</v>
      </c>
      <c r="U4" s="22" t="s">
        <v>141</v>
      </c>
    </row>
    <row r="5" s="2" customFormat="1" ht="52" customHeight="1" spans="1:21">
      <c r="A5" s="15" t="s">
        <v>42</v>
      </c>
      <c r="B5" s="16" t="s">
        <v>148</v>
      </c>
      <c r="C5" s="17" t="s">
        <v>149</v>
      </c>
      <c r="D5" s="17" t="s">
        <v>33</v>
      </c>
      <c r="E5" s="16" t="s">
        <v>150</v>
      </c>
      <c r="F5" s="17" t="s">
        <v>151</v>
      </c>
      <c r="G5" s="17" t="s">
        <v>127</v>
      </c>
      <c r="H5" s="17" t="s">
        <v>78</v>
      </c>
      <c r="I5" s="17" t="s">
        <v>41</v>
      </c>
      <c r="J5" s="17" t="s">
        <v>79</v>
      </c>
      <c r="K5" s="22">
        <f t="shared" si="0"/>
        <v>79.6</v>
      </c>
      <c r="L5" s="22">
        <f t="shared" si="1"/>
        <v>47.76</v>
      </c>
      <c r="M5" s="22">
        <v>90</v>
      </c>
      <c r="N5" s="22">
        <v>27</v>
      </c>
      <c r="O5" s="22">
        <v>84.6666666666667</v>
      </c>
      <c r="P5" s="22">
        <v>8.46666666666667</v>
      </c>
      <c r="Q5" s="22">
        <f t="shared" si="2"/>
        <v>88.6666666666667</v>
      </c>
      <c r="R5" s="22">
        <f t="shared" si="3"/>
        <v>35.4666666666667</v>
      </c>
      <c r="S5" s="22">
        <f t="shared" si="4"/>
        <v>83.2266666666667</v>
      </c>
      <c r="T5" s="22" t="s">
        <v>31</v>
      </c>
      <c r="U5" s="22" t="s">
        <v>141</v>
      </c>
    </row>
    <row r="6" s="2" customFormat="1" ht="51" customHeight="1" spans="1:21">
      <c r="A6" s="15" t="s">
        <v>51</v>
      </c>
      <c r="B6" s="16" t="s">
        <v>152</v>
      </c>
      <c r="C6" s="17" t="s">
        <v>153</v>
      </c>
      <c r="D6" s="17" t="s">
        <v>33</v>
      </c>
      <c r="E6" s="16" t="s">
        <v>154</v>
      </c>
      <c r="F6" s="17" t="s">
        <v>155</v>
      </c>
      <c r="G6" s="17" t="s">
        <v>146</v>
      </c>
      <c r="H6" s="17" t="s">
        <v>127</v>
      </c>
      <c r="I6" s="17" t="s">
        <v>156</v>
      </c>
      <c r="J6" s="17" t="s">
        <v>157</v>
      </c>
      <c r="K6" s="22">
        <f t="shared" si="0"/>
        <v>82.8</v>
      </c>
      <c r="L6" s="22">
        <f t="shared" si="1"/>
        <v>49.68</v>
      </c>
      <c r="M6" s="22">
        <v>80</v>
      </c>
      <c r="N6" s="22">
        <v>24</v>
      </c>
      <c r="O6" s="22">
        <v>83.6666666666667</v>
      </c>
      <c r="P6" s="22">
        <v>8.36666666666667</v>
      </c>
      <c r="Q6" s="22">
        <f t="shared" si="2"/>
        <v>80.9166666666667</v>
      </c>
      <c r="R6" s="22">
        <f t="shared" si="3"/>
        <v>32.3666666666667</v>
      </c>
      <c r="S6" s="22">
        <f t="shared" si="4"/>
        <v>82.0466666666667</v>
      </c>
      <c r="T6" s="22" t="s">
        <v>31</v>
      </c>
      <c r="U6" s="22" t="s">
        <v>141</v>
      </c>
    </row>
    <row r="7" s="2" customFormat="1" ht="48" customHeight="1" spans="1:21">
      <c r="A7" s="28" t="s">
        <v>58</v>
      </c>
      <c r="B7" s="29" t="s">
        <v>158</v>
      </c>
      <c r="C7" s="30" t="s">
        <v>159</v>
      </c>
      <c r="D7" s="30" t="s">
        <v>33</v>
      </c>
      <c r="E7" s="29" t="s">
        <v>132</v>
      </c>
      <c r="F7" s="30" t="s">
        <v>88</v>
      </c>
      <c r="G7" s="30" t="s">
        <v>160</v>
      </c>
      <c r="H7" s="30" t="s">
        <v>56</v>
      </c>
      <c r="I7" s="30" t="s">
        <v>72</v>
      </c>
      <c r="J7" s="30" t="s">
        <v>161</v>
      </c>
      <c r="K7" s="36">
        <f t="shared" si="0"/>
        <v>81.2</v>
      </c>
      <c r="L7" s="36">
        <f t="shared" si="1"/>
        <v>48.72</v>
      </c>
      <c r="M7" s="36">
        <v>82</v>
      </c>
      <c r="N7" s="36">
        <v>24.6</v>
      </c>
      <c r="O7" s="36">
        <v>80.6666666666667</v>
      </c>
      <c r="P7" s="36">
        <v>8.06666666666667</v>
      </c>
      <c r="Q7" s="36">
        <f t="shared" si="2"/>
        <v>81.6666666666667</v>
      </c>
      <c r="R7" s="36">
        <f t="shared" si="3"/>
        <v>32.6666666666667</v>
      </c>
      <c r="S7" s="36">
        <f t="shared" si="4"/>
        <v>81.3866666666667</v>
      </c>
      <c r="T7" s="36" t="s">
        <v>31</v>
      </c>
      <c r="U7" s="36" t="s">
        <v>141</v>
      </c>
    </row>
    <row r="8" s="25" customFormat="1" ht="46" customHeight="1" spans="1:21">
      <c r="A8" s="15" t="s">
        <v>65</v>
      </c>
      <c r="B8" s="16" t="s">
        <v>162</v>
      </c>
      <c r="C8" s="31" t="s">
        <v>163</v>
      </c>
      <c r="D8" s="17">
        <v>2</v>
      </c>
      <c r="E8" s="16" t="s">
        <v>164</v>
      </c>
      <c r="F8" s="31" t="s">
        <v>165</v>
      </c>
      <c r="G8" s="31" t="s">
        <v>78</v>
      </c>
      <c r="H8" s="31" t="s">
        <v>89</v>
      </c>
      <c r="I8" s="31" t="s">
        <v>157</v>
      </c>
      <c r="J8" s="31" t="s">
        <v>166</v>
      </c>
      <c r="K8" s="22" t="s">
        <v>167</v>
      </c>
      <c r="L8" s="22"/>
      <c r="M8" s="22"/>
      <c r="N8" s="22"/>
      <c r="O8" s="22"/>
      <c r="P8" s="22"/>
      <c r="Q8" s="22"/>
      <c r="R8" s="22"/>
      <c r="S8" s="22"/>
      <c r="T8" s="22" t="s">
        <v>31</v>
      </c>
      <c r="U8" s="22" t="s">
        <v>141</v>
      </c>
    </row>
    <row r="9" s="26" customFormat="1" ht="39" customHeight="1" spans="1:21">
      <c r="A9" s="32" t="s">
        <v>73</v>
      </c>
      <c r="B9" s="33" t="s">
        <v>168</v>
      </c>
      <c r="C9" s="34" t="s">
        <v>169</v>
      </c>
      <c r="D9" s="34" t="s">
        <v>33</v>
      </c>
      <c r="E9" s="33" t="s">
        <v>170</v>
      </c>
      <c r="F9" s="34" t="s">
        <v>171</v>
      </c>
      <c r="G9" s="34" t="s">
        <v>105</v>
      </c>
      <c r="H9" s="34" t="s">
        <v>47</v>
      </c>
      <c r="I9" s="34" t="s">
        <v>166</v>
      </c>
      <c r="J9" s="34" t="s">
        <v>147</v>
      </c>
      <c r="K9" s="37">
        <f t="shared" ref="K9:K28" si="5">F9/5</f>
        <v>79</v>
      </c>
      <c r="L9" s="37">
        <f t="shared" ref="L9:L28" si="6">K9*0.6</f>
        <v>47.4</v>
      </c>
      <c r="M9" s="37">
        <v>85.5714285714286</v>
      </c>
      <c r="N9" s="37">
        <v>25.6714285714286</v>
      </c>
      <c r="O9" s="37">
        <v>81.3333333333333</v>
      </c>
      <c r="P9" s="38">
        <v>8.13333333333333</v>
      </c>
      <c r="Q9" s="38">
        <f t="shared" ref="Q9:Q28" si="7">M9*0.75+O9*0.25</f>
        <v>84.5119047619048</v>
      </c>
      <c r="R9" s="37">
        <f t="shared" ref="R9:R28" si="8">Q9*0.4</f>
        <v>33.8047619047619</v>
      </c>
      <c r="S9" s="38">
        <f t="shared" ref="S9:S28" si="9">L9+R9</f>
        <v>81.2047619047619</v>
      </c>
      <c r="T9" s="22" t="s">
        <v>172</v>
      </c>
      <c r="U9" s="39"/>
    </row>
    <row r="10" s="26" customFormat="1" ht="30" customHeight="1" spans="1:21">
      <c r="A10" s="15" t="s">
        <v>173</v>
      </c>
      <c r="B10" s="16" t="s">
        <v>174</v>
      </c>
      <c r="C10" s="17" t="s">
        <v>175</v>
      </c>
      <c r="D10" s="17" t="s">
        <v>33</v>
      </c>
      <c r="E10" s="16" t="s">
        <v>176</v>
      </c>
      <c r="F10" s="17" t="s">
        <v>120</v>
      </c>
      <c r="G10" s="17" t="s">
        <v>47</v>
      </c>
      <c r="H10" s="17" t="s">
        <v>47</v>
      </c>
      <c r="I10" s="17" t="s">
        <v>90</v>
      </c>
      <c r="J10" s="17" t="s">
        <v>157</v>
      </c>
      <c r="K10" s="22">
        <f t="shared" si="5"/>
        <v>81.4</v>
      </c>
      <c r="L10" s="22">
        <f t="shared" si="6"/>
        <v>48.84</v>
      </c>
      <c r="M10" s="22">
        <v>81</v>
      </c>
      <c r="N10" s="22">
        <v>24.3</v>
      </c>
      <c r="O10" s="22">
        <v>80</v>
      </c>
      <c r="P10" s="39">
        <v>8</v>
      </c>
      <c r="Q10" s="39">
        <f t="shared" si="7"/>
        <v>80.75</v>
      </c>
      <c r="R10" s="22">
        <f t="shared" si="8"/>
        <v>32.3</v>
      </c>
      <c r="S10" s="39">
        <f t="shared" si="9"/>
        <v>81.14</v>
      </c>
      <c r="T10" s="39" t="s">
        <v>111</v>
      </c>
      <c r="U10" s="39" t="s">
        <v>112</v>
      </c>
    </row>
    <row r="11" s="26" customFormat="1" ht="30" customHeight="1" spans="1:21">
      <c r="A11" s="15" t="s">
        <v>177</v>
      </c>
      <c r="B11" s="16" t="s">
        <v>178</v>
      </c>
      <c r="C11" s="17" t="s">
        <v>179</v>
      </c>
      <c r="D11" s="17" t="s">
        <v>33</v>
      </c>
      <c r="E11" s="16" t="s">
        <v>180</v>
      </c>
      <c r="F11" s="17" t="s">
        <v>181</v>
      </c>
      <c r="G11" s="17" t="s">
        <v>182</v>
      </c>
      <c r="H11" s="17" t="s">
        <v>39</v>
      </c>
      <c r="I11" s="17" t="s">
        <v>183</v>
      </c>
      <c r="J11" s="17" t="s">
        <v>30</v>
      </c>
      <c r="K11" s="22">
        <f t="shared" si="5"/>
        <v>78.8</v>
      </c>
      <c r="L11" s="22">
        <f t="shared" si="6"/>
        <v>47.28</v>
      </c>
      <c r="M11" s="22">
        <v>83.5714285714286</v>
      </c>
      <c r="N11" s="22">
        <v>25.0714285714286</v>
      </c>
      <c r="O11" s="22">
        <v>83.3333333333333</v>
      </c>
      <c r="P11" s="39">
        <v>8.33333333333333</v>
      </c>
      <c r="Q11" s="39">
        <f t="shared" si="7"/>
        <v>83.5119047619048</v>
      </c>
      <c r="R11" s="22">
        <f t="shared" si="8"/>
        <v>33.4047619047619</v>
      </c>
      <c r="S11" s="39">
        <f t="shared" si="9"/>
        <v>80.6847619047619</v>
      </c>
      <c r="T11" s="39" t="s">
        <v>111</v>
      </c>
      <c r="U11" s="39" t="s">
        <v>112</v>
      </c>
    </row>
    <row r="12" s="26" customFormat="1" ht="46" customHeight="1" spans="1:21">
      <c r="A12" s="15" t="s">
        <v>184</v>
      </c>
      <c r="B12" s="16" t="s">
        <v>185</v>
      </c>
      <c r="C12" s="17" t="s">
        <v>186</v>
      </c>
      <c r="D12" s="17" t="s">
        <v>33</v>
      </c>
      <c r="E12" s="16" t="s">
        <v>187</v>
      </c>
      <c r="F12" s="17" t="s">
        <v>188</v>
      </c>
      <c r="G12" s="17" t="s">
        <v>56</v>
      </c>
      <c r="H12" s="17" t="s">
        <v>63</v>
      </c>
      <c r="I12" s="17" t="s">
        <v>57</v>
      </c>
      <c r="J12" s="17" t="s">
        <v>99</v>
      </c>
      <c r="K12" s="22">
        <f t="shared" si="5"/>
        <v>76</v>
      </c>
      <c r="L12" s="22">
        <f t="shared" si="6"/>
        <v>45.6</v>
      </c>
      <c r="M12" s="22">
        <v>86.2857142857143</v>
      </c>
      <c r="N12" s="22">
        <v>25.8857142857143</v>
      </c>
      <c r="O12" s="22">
        <v>87.6666666666667</v>
      </c>
      <c r="P12" s="39">
        <v>8.76666666666667</v>
      </c>
      <c r="Q12" s="39">
        <f t="shared" si="7"/>
        <v>86.6309523809524</v>
      </c>
      <c r="R12" s="22">
        <f t="shared" si="8"/>
        <v>34.652380952381</v>
      </c>
      <c r="S12" s="39">
        <f t="shared" si="9"/>
        <v>80.252380952381</v>
      </c>
      <c r="T12" s="22" t="s">
        <v>172</v>
      </c>
      <c r="U12" s="39"/>
    </row>
    <row r="13" s="26" customFormat="1" ht="30" customHeight="1" spans="1:21">
      <c r="A13" s="15" t="s">
        <v>189</v>
      </c>
      <c r="B13" s="16" t="s">
        <v>190</v>
      </c>
      <c r="C13" s="17" t="s">
        <v>191</v>
      </c>
      <c r="D13" s="17" t="s">
        <v>33</v>
      </c>
      <c r="E13" s="16" t="s">
        <v>192</v>
      </c>
      <c r="F13" s="17" t="s">
        <v>181</v>
      </c>
      <c r="G13" s="17" t="s">
        <v>193</v>
      </c>
      <c r="H13" s="17" t="s">
        <v>39</v>
      </c>
      <c r="I13" s="17" t="s">
        <v>157</v>
      </c>
      <c r="J13" s="17" t="s">
        <v>194</v>
      </c>
      <c r="K13" s="22">
        <f t="shared" si="5"/>
        <v>78.8</v>
      </c>
      <c r="L13" s="22">
        <f t="shared" si="6"/>
        <v>47.28</v>
      </c>
      <c r="M13" s="22">
        <v>82.7142857142857</v>
      </c>
      <c r="N13" s="22">
        <v>24.8142857142857</v>
      </c>
      <c r="O13" s="22">
        <v>80.3333333333333</v>
      </c>
      <c r="P13" s="39">
        <v>8.03333333333333</v>
      </c>
      <c r="Q13" s="39">
        <f t="shared" si="7"/>
        <v>82.1190476190476</v>
      </c>
      <c r="R13" s="22">
        <f t="shared" si="8"/>
        <v>32.847619047619</v>
      </c>
      <c r="S13" s="39">
        <f t="shared" si="9"/>
        <v>80.127619047619</v>
      </c>
      <c r="T13" s="39" t="s">
        <v>111</v>
      </c>
      <c r="U13" s="39" t="s">
        <v>112</v>
      </c>
    </row>
    <row r="14" s="26" customFormat="1" ht="30" customHeight="1" spans="1:21">
      <c r="A14" s="15" t="s">
        <v>195</v>
      </c>
      <c r="B14" s="16" t="s">
        <v>196</v>
      </c>
      <c r="C14" s="17" t="s">
        <v>197</v>
      </c>
      <c r="D14" s="17" t="s">
        <v>33</v>
      </c>
      <c r="E14" s="16" t="s">
        <v>36</v>
      </c>
      <c r="F14" s="17" t="s">
        <v>198</v>
      </c>
      <c r="G14" s="17" t="s">
        <v>28</v>
      </c>
      <c r="H14" s="17" t="s">
        <v>27</v>
      </c>
      <c r="I14" s="17" t="s">
        <v>140</v>
      </c>
      <c r="J14" s="17" t="s">
        <v>199</v>
      </c>
      <c r="K14" s="22">
        <f t="shared" si="5"/>
        <v>75.4</v>
      </c>
      <c r="L14" s="22">
        <f t="shared" si="6"/>
        <v>45.24</v>
      </c>
      <c r="M14" s="22">
        <v>85.4285714285714</v>
      </c>
      <c r="N14" s="22">
        <v>25.6285714285714</v>
      </c>
      <c r="O14" s="22">
        <v>87</v>
      </c>
      <c r="P14" s="39">
        <v>8.7</v>
      </c>
      <c r="Q14" s="39">
        <f t="shared" si="7"/>
        <v>85.8214285714286</v>
      </c>
      <c r="R14" s="22">
        <f t="shared" si="8"/>
        <v>34.3285714285714</v>
      </c>
      <c r="S14" s="39">
        <f t="shared" si="9"/>
        <v>79.5685714285714</v>
      </c>
      <c r="T14" s="22" t="s">
        <v>172</v>
      </c>
      <c r="U14" s="39"/>
    </row>
    <row r="15" s="26" customFormat="1" ht="30" customHeight="1" spans="1:21">
      <c r="A15" s="15" t="s">
        <v>200</v>
      </c>
      <c r="B15" s="16" t="s">
        <v>201</v>
      </c>
      <c r="C15" s="17" t="s">
        <v>202</v>
      </c>
      <c r="D15" s="17" t="s">
        <v>33</v>
      </c>
      <c r="E15" s="16" t="s">
        <v>203</v>
      </c>
      <c r="F15" s="17" t="s">
        <v>204</v>
      </c>
      <c r="G15" s="17" t="s">
        <v>70</v>
      </c>
      <c r="H15" s="17" t="s">
        <v>78</v>
      </c>
      <c r="I15" s="17" t="s">
        <v>57</v>
      </c>
      <c r="J15" s="17" t="s">
        <v>129</v>
      </c>
      <c r="K15" s="22">
        <f t="shared" si="5"/>
        <v>77</v>
      </c>
      <c r="L15" s="22">
        <f t="shared" si="6"/>
        <v>46.2</v>
      </c>
      <c r="M15" s="22">
        <v>81.4285714285714</v>
      </c>
      <c r="N15" s="22">
        <v>24.4285714285714</v>
      </c>
      <c r="O15" s="22">
        <v>81.6666666666667</v>
      </c>
      <c r="P15" s="39">
        <v>8.16666666666667</v>
      </c>
      <c r="Q15" s="39">
        <f t="shared" si="7"/>
        <v>81.4880952380952</v>
      </c>
      <c r="R15" s="22">
        <f t="shared" si="8"/>
        <v>32.5952380952381</v>
      </c>
      <c r="S15" s="39">
        <f t="shared" si="9"/>
        <v>78.7952380952381</v>
      </c>
      <c r="T15" s="39" t="s">
        <v>111</v>
      </c>
      <c r="U15" s="39" t="s">
        <v>112</v>
      </c>
    </row>
    <row r="16" s="26" customFormat="1" ht="30" customHeight="1" spans="1:21">
      <c r="A16" s="15" t="s">
        <v>205</v>
      </c>
      <c r="B16" s="16" t="s">
        <v>206</v>
      </c>
      <c r="C16" s="17" t="s">
        <v>207</v>
      </c>
      <c r="D16" s="17" t="s">
        <v>33</v>
      </c>
      <c r="E16" s="16" t="s">
        <v>208</v>
      </c>
      <c r="F16" s="17" t="s">
        <v>209</v>
      </c>
      <c r="G16" s="17" t="s">
        <v>80</v>
      </c>
      <c r="H16" s="17" t="s">
        <v>98</v>
      </c>
      <c r="I16" s="17" t="s">
        <v>72</v>
      </c>
      <c r="J16" s="17" t="s">
        <v>210</v>
      </c>
      <c r="K16" s="22">
        <f t="shared" si="5"/>
        <v>76.2</v>
      </c>
      <c r="L16" s="22">
        <f t="shared" si="6"/>
        <v>45.72</v>
      </c>
      <c r="M16" s="22">
        <v>81.8571428571429</v>
      </c>
      <c r="N16" s="22">
        <v>24.5571428571429</v>
      </c>
      <c r="O16" s="22">
        <v>82.3333333333333</v>
      </c>
      <c r="P16" s="39">
        <v>8.23333333333333</v>
      </c>
      <c r="Q16" s="39">
        <f t="shared" si="7"/>
        <v>81.9761904761905</v>
      </c>
      <c r="R16" s="22">
        <f t="shared" si="8"/>
        <v>32.7904761904762</v>
      </c>
      <c r="S16" s="39">
        <f t="shared" si="9"/>
        <v>78.5104761904762</v>
      </c>
      <c r="T16" s="39" t="s">
        <v>111</v>
      </c>
      <c r="U16" s="39" t="s">
        <v>112</v>
      </c>
    </row>
    <row r="17" s="26" customFormat="1" ht="30" customHeight="1" spans="1:21">
      <c r="A17" s="15" t="s">
        <v>211</v>
      </c>
      <c r="B17" s="16" t="s">
        <v>212</v>
      </c>
      <c r="C17" s="17" t="s">
        <v>213</v>
      </c>
      <c r="D17" s="17" t="s">
        <v>33</v>
      </c>
      <c r="E17" s="16" t="s">
        <v>214</v>
      </c>
      <c r="F17" s="17" t="s">
        <v>215</v>
      </c>
      <c r="G17" s="17" t="s">
        <v>109</v>
      </c>
      <c r="H17" s="17" t="s">
        <v>47</v>
      </c>
      <c r="I17" s="17" t="s">
        <v>129</v>
      </c>
      <c r="J17" s="17" t="s">
        <v>183</v>
      </c>
      <c r="K17" s="22">
        <f t="shared" si="5"/>
        <v>76.8</v>
      </c>
      <c r="L17" s="22">
        <f t="shared" si="6"/>
        <v>46.08</v>
      </c>
      <c r="M17" s="22">
        <v>78.2857142857143</v>
      </c>
      <c r="N17" s="22">
        <v>23.4857142857143</v>
      </c>
      <c r="O17" s="22">
        <v>79.6666666666667</v>
      </c>
      <c r="P17" s="39">
        <v>7.96666666666667</v>
      </c>
      <c r="Q17" s="39">
        <f t="shared" si="7"/>
        <v>78.6309523809524</v>
      </c>
      <c r="R17" s="22">
        <f t="shared" si="8"/>
        <v>31.452380952381</v>
      </c>
      <c r="S17" s="39">
        <f t="shared" si="9"/>
        <v>77.532380952381</v>
      </c>
      <c r="T17" s="39" t="s">
        <v>111</v>
      </c>
      <c r="U17" s="39" t="s">
        <v>112</v>
      </c>
    </row>
    <row r="18" s="26" customFormat="1" ht="30" customHeight="1" spans="1:21">
      <c r="A18" s="15" t="s">
        <v>216</v>
      </c>
      <c r="B18" s="16" t="s">
        <v>217</v>
      </c>
      <c r="C18" s="17" t="s">
        <v>218</v>
      </c>
      <c r="D18" s="17" t="s">
        <v>33</v>
      </c>
      <c r="E18" s="16" t="s">
        <v>180</v>
      </c>
      <c r="F18" s="17" t="s">
        <v>198</v>
      </c>
      <c r="G18" s="17" t="s">
        <v>28</v>
      </c>
      <c r="H18" s="17" t="s">
        <v>39</v>
      </c>
      <c r="I18" s="17" t="s">
        <v>30</v>
      </c>
      <c r="J18" s="17" t="s">
        <v>219</v>
      </c>
      <c r="K18" s="22">
        <f t="shared" si="5"/>
        <v>75.4</v>
      </c>
      <c r="L18" s="22">
        <f t="shared" si="6"/>
        <v>45.24</v>
      </c>
      <c r="M18" s="22">
        <v>79.2857142857143</v>
      </c>
      <c r="N18" s="22">
        <v>23.7857142857143</v>
      </c>
      <c r="O18" s="22">
        <v>82</v>
      </c>
      <c r="P18" s="39">
        <v>8.2</v>
      </c>
      <c r="Q18" s="39">
        <f t="shared" si="7"/>
        <v>79.9642857142857</v>
      </c>
      <c r="R18" s="22">
        <f t="shared" si="8"/>
        <v>31.9857142857143</v>
      </c>
      <c r="S18" s="39">
        <f t="shared" si="9"/>
        <v>77.2257142857143</v>
      </c>
      <c r="T18" s="22" t="s">
        <v>172</v>
      </c>
      <c r="U18" s="39"/>
    </row>
    <row r="19" s="26" customFormat="1" ht="30" customHeight="1" spans="1:21">
      <c r="A19" s="15" t="s">
        <v>220</v>
      </c>
      <c r="B19" s="16" t="s">
        <v>221</v>
      </c>
      <c r="C19" s="17" t="s">
        <v>222</v>
      </c>
      <c r="D19" s="17" t="s">
        <v>33</v>
      </c>
      <c r="E19" s="16" t="s">
        <v>223</v>
      </c>
      <c r="F19" s="17" t="s">
        <v>224</v>
      </c>
      <c r="G19" s="17" t="s">
        <v>39</v>
      </c>
      <c r="H19" s="17" t="s">
        <v>39</v>
      </c>
      <c r="I19" s="17" t="s">
        <v>129</v>
      </c>
      <c r="J19" s="17" t="s">
        <v>99</v>
      </c>
      <c r="K19" s="22">
        <f t="shared" si="5"/>
        <v>75</v>
      </c>
      <c r="L19" s="22">
        <f t="shared" si="6"/>
        <v>45</v>
      </c>
      <c r="M19" s="22">
        <v>78.8571428571429</v>
      </c>
      <c r="N19" s="22">
        <v>23.6571428571429</v>
      </c>
      <c r="O19" s="22">
        <v>84.3333333333333</v>
      </c>
      <c r="P19" s="39">
        <v>8.43333333333333</v>
      </c>
      <c r="Q19" s="39">
        <f t="shared" si="7"/>
        <v>80.2261904761905</v>
      </c>
      <c r="R19" s="22">
        <f t="shared" si="8"/>
        <v>32.0904761904762</v>
      </c>
      <c r="S19" s="39">
        <f t="shared" si="9"/>
        <v>77.0904761904762</v>
      </c>
      <c r="T19" s="22" t="s">
        <v>172</v>
      </c>
      <c r="U19" s="39"/>
    </row>
    <row r="20" s="26" customFormat="1" ht="30" customHeight="1" spans="1:21">
      <c r="A20" s="15" t="s">
        <v>225</v>
      </c>
      <c r="B20" s="16" t="s">
        <v>226</v>
      </c>
      <c r="C20" s="17" t="s">
        <v>227</v>
      </c>
      <c r="D20" s="17" t="s">
        <v>33</v>
      </c>
      <c r="E20" s="16" t="s">
        <v>228</v>
      </c>
      <c r="F20" s="17" t="s">
        <v>229</v>
      </c>
      <c r="G20" s="17" t="s">
        <v>48</v>
      </c>
      <c r="H20" s="17" t="s">
        <v>230</v>
      </c>
      <c r="I20" s="17" t="s">
        <v>156</v>
      </c>
      <c r="J20" s="17" t="s">
        <v>231</v>
      </c>
      <c r="K20" s="22">
        <f t="shared" si="5"/>
        <v>72</v>
      </c>
      <c r="L20" s="22">
        <f t="shared" si="6"/>
        <v>43.2</v>
      </c>
      <c r="M20" s="22">
        <v>79.4285714285714</v>
      </c>
      <c r="N20" s="22">
        <v>23.8285714285714</v>
      </c>
      <c r="O20" s="22">
        <v>84.3333333333333</v>
      </c>
      <c r="P20" s="39">
        <v>8.43333333333333</v>
      </c>
      <c r="Q20" s="39">
        <f t="shared" si="7"/>
        <v>80.6547619047619</v>
      </c>
      <c r="R20" s="22">
        <f t="shared" si="8"/>
        <v>32.2619047619048</v>
      </c>
      <c r="S20" s="39">
        <f t="shared" si="9"/>
        <v>75.4619047619047</v>
      </c>
      <c r="T20" s="22" t="s">
        <v>172</v>
      </c>
      <c r="U20" s="39"/>
    </row>
    <row r="21" s="26" customFormat="1" ht="30" customHeight="1" spans="1:21">
      <c r="A21" s="15" t="s">
        <v>232</v>
      </c>
      <c r="B21" s="16" t="s">
        <v>233</v>
      </c>
      <c r="C21" s="17" t="s">
        <v>234</v>
      </c>
      <c r="D21" s="17" t="s">
        <v>33</v>
      </c>
      <c r="E21" s="16" t="s">
        <v>235</v>
      </c>
      <c r="F21" s="17" t="s">
        <v>236</v>
      </c>
      <c r="G21" s="17" t="s">
        <v>237</v>
      </c>
      <c r="H21" s="17" t="s">
        <v>39</v>
      </c>
      <c r="I21" s="17" t="s">
        <v>238</v>
      </c>
      <c r="J21" s="17" t="s">
        <v>156</v>
      </c>
      <c r="K21" s="22">
        <f t="shared" si="5"/>
        <v>70.8</v>
      </c>
      <c r="L21" s="22">
        <f t="shared" si="6"/>
        <v>42.48</v>
      </c>
      <c r="M21" s="22">
        <v>81.8571428571429</v>
      </c>
      <c r="N21" s="22">
        <v>24.5571428571429</v>
      </c>
      <c r="O21" s="22">
        <v>80.6666666666667</v>
      </c>
      <c r="P21" s="39">
        <v>8.06666666666667</v>
      </c>
      <c r="Q21" s="39">
        <f t="shared" si="7"/>
        <v>81.5595238095239</v>
      </c>
      <c r="R21" s="22">
        <f t="shared" si="8"/>
        <v>32.6238095238095</v>
      </c>
      <c r="S21" s="39">
        <f t="shared" si="9"/>
        <v>75.1038095238095</v>
      </c>
      <c r="T21" s="39" t="s">
        <v>111</v>
      </c>
      <c r="U21" s="39" t="s">
        <v>112</v>
      </c>
    </row>
    <row r="22" s="26" customFormat="1" ht="30" customHeight="1" spans="1:21">
      <c r="A22" s="15" t="s">
        <v>239</v>
      </c>
      <c r="B22" s="16" t="s">
        <v>240</v>
      </c>
      <c r="C22" s="17" t="s">
        <v>241</v>
      </c>
      <c r="D22" s="17" t="s">
        <v>33</v>
      </c>
      <c r="E22" s="16" t="s">
        <v>242</v>
      </c>
      <c r="F22" s="17" t="s">
        <v>243</v>
      </c>
      <c r="G22" s="17" t="s">
        <v>237</v>
      </c>
      <c r="H22" s="17" t="s">
        <v>244</v>
      </c>
      <c r="I22" s="17" t="s">
        <v>245</v>
      </c>
      <c r="J22" s="17" t="s">
        <v>166</v>
      </c>
      <c r="K22" s="22">
        <f t="shared" si="5"/>
        <v>68.2</v>
      </c>
      <c r="L22" s="22">
        <f t="shared" si="6"/>
        <v>40.92</v>
      </c>
      <c r="M22" s="22">
        <v>85.2857142857143</v>
      </c>
      <c r="N22" s="22">
        <v>25.5857142857143</v>
      </c>
      <c r="O22" s="22">
        <v>84</v>
      </c>
      <c r="P22" s="39">
        <v>8.4</v>
      </c>
      <c r="Q22" s="39">
        <f t="shared" si="7"/>
        <v>84.9642857142857</v>
      </c>
      <c r="R22" s="22">
        <f t="shared" si="8"/>
        <v>33.9857142857143</v>
      </c>
      <c r="S22" s="39">
        <f t="shared" si="9"/>
        <v>74.9057142857143</v>
      </c>
      <c r="T22" s="22" t="s">
        <v>31</v>
      </c>
      <c r="U22" s="22" t="s">
        <v>141</v>
      </c>
    </row>
    <row r="23" s="26" customFormat="1" ht="30" customHeight="1" spans="1:21">
      <c r="A23" s="15" t="s">
        <v>246</v>
      </c>
      <c r="B23" s="16" t="s">
        <v>247</v>
      </c>
      <c r="C23" s="17" t="s">
        <v>248</v>
      </c>
      <c r="D23" s="17" t="s">
        <v>33</v>
      </c>
      <c r="E23" s="16" t="s">
        <v>249</v>
      </c>
      <c r="F23" s="17" t="s">
        <v>250</v>
      </c>
      <c r="G23" s="17" t="s">
        <v>104</v>
      </c>
      <c r="H23" s="17" t="s">
        <v>251</v>
      </c>
      <c r="I23" s="17" t="s">
        <v>231</v>
      </c>
      <c r="J23" s="17" t="s">
        <v>238</v>
      </c>
      <c r="K23" s="22">
        <f t="shared" si="5"/>
        <v>69.8</v>
      </c>
      <c r="L23" s="22">
        <f t="shared" si="6"/>
        <v>41.88</v>
      </c>
      <c r="M23" s="22">
        <v>81.4285714285714</v>
      </c>
      <c r="N23" s="22">
        <v>24.4285714285714</v>
      </c>
      <c r="O23" s="22">
        <v>82.3333333333333</v>
      </c>
      <c r="P23" s="39">
        <v>8.23333333333333</v>
      </c>
      <c r="Q23" s="39">
        <f t="shared" si="7"/>
        <v>81.6547619047619</v>
      </c>
      <c r="R23" s="22">
        <f t="shared" si="8"/>
        <v>32.6619047619048</v>
      </c>
      <c r="S23" s="39">
        <f t="shared" si="9"/>
        <v>74.5419047619048</v>
      </c>
      <c r="T23" s="22" t="s">
        <v>172</v>
      </c>
      <c r="U23" s="39"/>
    </row>
    <row r="24" s="26" customFormat="1" ht="30" customHeight="1" spans="1:21">
      <c r="A24" s="15" t="s">
        <v>252</v>
      </c>
      <c r="B24" s="16" t="s">
        <v>253</v>
      </c>
      <c r="C24" s="17" t="s">
        <v>254</v>
      </c>
      <c r="D24" s="17" t="s">
        <v>33</v>
      </c>
      <c r="E24" s="16" t="s">
        <v>255</v>
      </c>
      <c r="F24" s="17" t="s">
        <v>256</v>
      </c>
      <c r="G24" s="17" t="s">
        <v>257</v>
      </c>
      <c r="H24" s="17" t="s">
        <v>258</v>
      </c>
      <c r="I24" s="17" t="s">
        <v>140</v>
      </c>
      <c r="J24" s="17" t="s">
        <v>30</v>
      </c>
      <c r="K24" s="22">
        <f t="shared" si="5"/>
        <v>69.2</v>
      </c>
      <c r="L24" s="22">
        <f t="shared" si="6"/>
        <v>41.52</v>
      </c>
      <c r="M24" s="22">
        <v>83.7142857142857</v>
      </c>
      <c r="N24" s="22">
        <v>25.1142857142857</v>
      </c>
      <c r="O24" s="22">
        <v>77.3333333333333</v>
      </c>
      <c r="P24" s="39">
        <v>7.73333333333333</v>
      </c>
      <c r="Q24" s="39">
        <f t="shared" si="7"/>
        <v>82.1190476190476</v>
      </c>
      <c r="R24" s="22">
        <f t="shared" si="8"/>
        <v>32.847619047619</v>
      </c>
      <c r="S24" s="39">
        <f t="shared" si="9"/>
        <v>74.367619047619</v>
      </c>
      <c r="T24" s="22" t="s">
        <v>31</v>
      </c>
      <c r="U24" s="22" t="s">
        <v>141</v>
      </c>
    </row>
    <row r="25" s="26" customFormat="1" ht="30" customHeight="1" spans="1:21">
      <c r="A25" s="15" t="s">
        <v>259</v>
      </c>
      <c r="B25" s="16" t="s">
        <v>260</v>
      </c>
      <c r="C25" s="17" t="s">
        <v>261</v>
      </c>
      <c r="D25" s="17" t="s">
        <v>22</v>
      </c>
      <c r="E25" s="16" t="s">
        <v>262</v>
      </c>
      <c r="F25" s="17" t="s">
        <v>263</v>
      </c>
      <c r="G25" s="17" t="s">
        <v>56</v>
      </c>
      <c r="H25" s="17" t="s">
        <v>39</v>
      </c>
      <c r="I25" s="17" t="s">
        <v>219</v>
      </c>
      <c r="J25" s="17" t="s">
        <v>264</v>
      </c>
      <c r="K25" s="22">
        <f t="shared" si="5"/>
        <v>70.2</v>
      </c>
      <c r="L25" s="22">
        <f t="shared" si="6"/>
        <v>42.12</v>
      </c>
      <c r="M25" s="22">
        <v>78.1428571428571</v>
      </c>
      <c r="N25" s="22">
        <v>23.4428571428571</v>
      </c>
      <c r="O25" s="22">
        <v>79</v>
      </c>
      <c r="P25" s="39">
        <v>7.9</v>
      </c>
      <c r="Q25" s="39">
        <f t="shared" si="7"/>
        <v>78.3571428571428</v>
      </c>
      <c r="R25" s="22">
        <f t="shared" si="8"/>
        <v>31.3428571428571</v>
      </c>
      <c r="S25" s="39">
        <f t="shared" si="9"/>
        <v>73.4628571428571</v>
      </c>
      <c r="T25" s="22" t="s">
        <v>172</v>
      </c>
      <c r="U25" s="39"/>
    </row>
    <row r="26" s="26" customFormat="1" ht="30" customHeight="1" spans="1:21">
      <c r="A26" s="15" t="s">
        <v>265</v>
      </c>
      <c r="B26" s="16" t="s">
        <v>266</v>
      </c>
      <c r="C26" s="17" t="s">
        <v>267</v>
      </c>
      <c r="D26" s="17" t="s">
        <v>33</v>
      </c>
      <c r="E26" s="16" t="s">
        <v>268</v>
      </c>
      <c r="F26" s="17" t="s">
        <v>269</v>
      </c>
      <c r="G26" s="17" t="s">
        <v>270</v>
      </c>
      <c r="H26" s="17" t="s">
        <v>104</v>
      </c>
      <c r="I26" s="17" t="s">
        <v>129</v>
      </c>
      <c r="J26" s="17" t="s">
        <v>134</v>
      </c>
      <c r="K26" s="22">
        <f t="shared" si="5"/>
        <v>66.2</v>
      </c>
      <c r="L26" s="22">
        <f t="shared" si="6"/>
        <v>39.72</v>
      </c>
      <c r="M26" s="22">
        <v>82.8571428571429</v>
      </c>
      <c r="N26" s="22">
        <v>24.8571428571429</v>
      </c>
      <c r="O26" s="22">
        <v>83.6666666666667</v>
      </c>
      <c r="P26" s="39">
        <v>8.36666666666667</v>
      </c>
      <c r="Q26" s="39">
        <f t="shared" si="7"/>
        <v>83.0595238095239</v>
      </c>
      <c r="R26" s="22">
        <f t="shared" si="8"/>
        <v>33.2238095238095</v>
      </c>
      <c r="S26" s="39">
        <f t="shared" si="9"/>
        <v>72.9438095238095</v>
      </c>
      <c r="T26" s="39" t="s">
        <v>111</v>
      </c>
      <c r="U26" s="39" t="s">
        <v>112</v>
      </c>
    </row>
    <row r="27" s="26" customFormat="1" ht="30" customHeight="1" spans="1:21">
      <c r="A27" s="15" t="s">
        <v>271</v>
      </c>
      <c r="B27" s="16" t="s">
        <v>272</v>
      </c>
      <c r="C27" s="17" t="s">
        <v>273</v>
      </c>
      <c r="D27" s="17" t="s">
        <v>22</v>
      </c>
      <c r="E27" s="16" t="s">
        <v>274</v>
      </c>
      <c r="F27" s="17" t="s">
        <v>275</v>
      </c>
      <c r="G27" s="17" t="s">
        <v>127</v>
      </c>
      <c r="H27" s="17" t="s">
        <v>109</v>
      </c>
      <c r="I27" s="17" t="s">
        <v>64</v>
      </c>
      <c r="J27" s="17" t="s">
        <v>276</v>
      </c>
      <c r="K27" s="22">
        <f t="shared" si="5"/>
        <v>64.8</v>
      </c>
      <c r="L27" s="22">
        <f t="shared" si="6"/>
        <v>38.88</v>
      </c>
      <c r="M27" s="22">
        <v>83.7142857142857</v>
      </c>
      <c r="N27" s="22">
        <v>25.1142857142857</v>
      </c>
      <c r="O27" s="22">
        <v>85</v>
      </c>
      <c r="P27" s="39">
        <v>8.5</v>
      </c>
      <c r="Q27" s="39">
        <f t="shared" si="7"/>
        <v>84.0357142857143</v>
      </c>
      <c r="R27" s="22">
        <f t="shared" si="8"/>
        <v>33.6142857142857</v>
      </c>
      <c r="S27" s="39">
        <f t="shared" si="9"/>
        <v>72.4942857142857</v>
      </c>
      <c r="T27" s="22" t="s">
        <v>172</v>
      </c>
      <c r="U27" s="39"/>
    </row>
    <row r="28" s="26" customFormat="1" ht="30" customHeight="1" spans="1:21">
      <c r="A28" s="15" t="s">
        <v>277</v>
      </c>
      <c r="B28" s="16" t="s">
        <v>278</v>
      </c>
      <c r="C28" s="17" t="s">
        <v>279</v>
      </c>
      <c r="D28" s="17">
        <v>2</v>
      </c>
      <c r="E28" s="16" t="s">
        <v>280</v>
      </c>
      <c r="F28" s="17" t="s">
        <v>281</v>
      </c>
      <c r="G28" s="17" t="s">
        <v>282</v>
      </c>
      <c r="H28" s="17" t="s">
        <v>283</v>
      </c>
      <c r="I28" s="17" t="s">
        <v>284</v>
      </c>
      <c r="J28" s="17" t="s">
        <v>219</v>
      </c>
      <c r="K28" s="22">
        <f t="shared" si="5"/>
        <v>62</v>
      </c>
      <c r="L28" s="22">
        <f t="shared" si="6"/>
        <v>37.2</v>
      </c>
      <c r="M28" s="22">
        <v>82.5714285714286</v>
      </c>
      <c r="N28" s="22">
        <v>24.7714285714286</v>
      </c>
      <c r="O28" s="22">
        <v>79.3333333333333</v>
      </c>
      <c r="P28" s="39">
        <v>7.93333333333333</v>
      </c>
      <c r="Q28" s="39">
        <f t="shared" si="7"/>
        <v>81.7619047619048</v>
      </c>
      <c r="R28" s="22">
        <f t="shared" si="8"/>
        <v>32.7047619047619</v>
      </c>
      <c r="S28" s="39">
        <f t="shared" si="9"/>
        <v>69.9047619047619</v>
      </c>
      <c r="T28" s="22" t="s">
        <v>31</v>
      </c>
      <c r="U28" s="22" t="s">
        <v>141</v>
      </c>
    </row>
  </sheetData>
  <sortState ref="A3:U27">
    <sortCondition ref="S3" descending="1"/>
  </sortState>
  <mergeCells count="11">
    <mergeCell ref="A1:T1"/>
    <mergeCell ref="K8:S8"/>
    <mergeCell ref="T9:U9"/>
    <mergeCell ref="T12:U12"/>
    <mergeCell ref="T14:U14"/>
    <mergeCell ref="T18:U18"/>
    <mergeCell ref="T19:U19"/>
    <mergeCell ref="T20:U20"/>
    <mergeCell ref="T23:U23"/>
    <mergeCell ref="T25:U25"/>
    <mergeCell ref="T27:U27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workbookViewId="0">
      <selection activeCell="A1" sqref="A1:U1"/>
    </sheetView>
  </sheetViews>
  <sheetFormatPr defaultColWidth="9.81666666666667" defaultRowHeight="13.5"/>
  <cols>
    <col min="1" max="1" width="6.125" style="3" customWidth="1"/>
    <col min="2" max="2" width="8.875" customWidth="1"/>
    <col min="3" max="3" width="10" style="3" customWidth="1"/>
    <col min="4" max="4" width="5.625" customWidth="1"/>
    <col min="5" max="5" width="15.25" customWidth="1"/>
    <col min="6" max="6" width="10" style="4" customWidth="1"/>
    <col min="7" max="7" width="7.25" style="4" customWidth="1"/>
    <col min="8" max="8" width="8" style="4" customWidth="1"/>
    <col min="9" max="9" width="8.25" style="4" customWidth="1"/>
    <col min="10" max="10" width="10.25" style="4" customWidth="1"/>
    <col min="11" max="11" width="11.75" style="4" customWidth="1"/>
    <col min="12" max="12" width="11.875" style="5" customWidth="1"/>
    <col min="13" max="13" width="12.875" style="6" customWidth="1"/>
    <col min="14" max="14" width="11.25" style="7" customWidth="1"/>
    <col min="15" max="15" width="13.5" style="6" customWidth="1"/>
    <col min="16" max="16" width="12.375" style="7" customWidth="1"/>
    <col min="17" max="17" width="13.5" style="7" customWidth="1"/>
    <col min="18" max="18" width="13.5" style="8" customWidth="1"/>
    <col min="19" max="19" width="12.25" style="7" customWidth="1"/>
    <col min="20" max="20" width="12" style="7" customWidth="1"/>
    <col min="21" max="21" width="12.625" style="7" customWidth="1"/>
  </cols>
  <sheetData>
    <row r="1" ht="52" customHeight="1" spans="1:21">
      <c r="A1" s="9" t="s">
        <v>285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8"/>
      <c r="N1" s="19"/>
      <c r="O1" s="18"/>
      <c r="P1" s="19"/>
      <c r="Q1" s="19"/>
      <c r="R1" s="19"/>
      <c r="S1" s="19"/>
      <c r="T1" s="19"/>
      <c r="U1" s="19"/>
    </row>
    <row r="2" s="1" customFormat="1" ht="51" customHeight="1" spans="1:21">
      <c r="A2" s="10" t="s">
        <v>1</v>
      </c>
      <c r="B2" s="11" t="s">
        <v>2</v>
      </c>
      <c r="C2" s="12" t="s">
        <v>286</v>
      </c>
      <c r="D2" s="11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0" t="s">
        <v>11</v>
      </c>
      <c r="L2" s="12" t="s">
        <v>12</v>
      </c>
      <c r="M2" s="21" t="s">
        <v>114</v>
      </c>
      <c r="N2" s="21" t="s">
        <v>14</v>
      </c>
      <c r="O2" s="21" t="s">
        <v>115</v>
      </c>
      <c r="P2" s="21" t="s">
        <v>16</v>
      </c>
      <c r="Q2" s="21" t="s">
        <v>82</v>
      </c>
      <c r="R2" s="21" t="s">
        <v>83</v>
      </c>
      <c r="S2" s="23" t="s">
        <v>116</v>
      </c>
      <c r="T2" s="23" t="s">
        <v>20</v>
      </c>
      <c r="U2" s="23" t="s">
        <v>21</v>
      </c>
    </row>
    <row r="3" s="2" customFormat="1" ht="57" customHeight="1" spans="1:21">
      <c r="A3" s="15" t="s">
        <v>22</v>
      </c>
      <c r="B3" s="16" t="s">
        <v>287</v>
      </c>
      <c r="C3" s="17" t="s">
        <v>288</v>
      </c>
      <c r="D3" s="17" t="s">
        <v>22</v>
      </c>
      <c r="E3" s="16" t="s">
        <v>289</v>
      </c>
      <c r="F3" s="17" t="s">
        <v>209</v>
      </c>
      <c r="G3" s="17" t="s">
        <v>258</v>
      </c>
      <c r="H3" s="17" t="s">
        <v>63</v>
      </c>
      <c r="I3" s="17" t="s">
        <v>156</v>
      </c>
      <c r="J3" s="17" t="s">
        <v>290</v>
      </c>
      <c r="K3" s="22">
        <f>F3/5</f>
        <v>76.2</v>
      </c>
      <c r="L3" s="22">
        <f>K3*0.6</f>
        <v>45.72</v>
      </c>
      <c r="M3" s="22">
        <v>89.2857142857143</v>
      </c>
      <c r="N3" s="22">
        <v>26.7857142857143</v>
      </c>
      <c r="O3" s="22">
        <v>82.3333333333333</v>
      </c>
      <c r="P3" s="22">
        <v>8.23333333333333</v>
      </c>
      <c r="Q3" s="22">
        <f>M3*0.75+O3*0.25</f>
        <v>87.5476190476191</v>
      </c>
      <c r="R3" s="22">
        <f>Q3*0.4</f>
        <v>35.0190476190476</v>
      </c>
      <c r="S3" s="22">
        <f>L3+R3</f>
        <v>80.7390476190476</v>
      </c>
      <c r="T3" s="22" t="s">
        <v>31</v>
      </c>
      <c r="U3" s="22" t="s">
        <v>291</v>
      </c>
    </row>
    <row r="4" s="2" customFormat="1" ht="58" customHeight="1" spans="1:21">
      <c r="A4" s="15" t="s">
        <v>33</v>
      </c>
      <c r="B4" s="16" t="s">
        <v>292</v>
      </c>
      <c r="C4" s="17" t="s">
        <v>293</v>
      </c>
      <c r="D4" s="17" t="s">
        <v>33</v>
      </c>
      <c r="E4" s="16" t="s">
        <v>294</v>
      </c>
      <c r="F4" s="17" t="s">
        <v>188</v>
      </c>
      <c r="G4" s="17" t="s">
        <v>27</v>
      </c>
      <c r="H4" s="17" t="s">
        <v>47</v>
      </c>
      <c r="I4" s="17" t="s">
        <v>161</v>
      </c>
      <c r="J4" s="17" t="s">
        <v>30</v>
      </c>
      <c r="K4" s="22">
        <f t="shared" ref="K4:K12" si="0">F4/5</f>
        <v>76</v>
      </c>
      <c r="L4" s="22">
        <f t="shared" ref="L4:L12" si="1">K4*0.6</f>
        <v>45.6</v>
      </c>
      <c r="M4" s="22">
        <v>87.1428571428571</v>
      </c>
      <c r="N4" s="22">
        <v>26.1428571428571</v>
      </c>
      <c r="O4" s="22">
        <v>85.3333333333333</v>
      </c>
      <c r="P4" s="22">
        <v>8.53333333333333</v>
      </c>
      <c r="Q4" s="22">
        <f t="shared" ref="Q4:Q12" si="2">M4*0.75+O4*0.25</f>
        <v>86.6904761904762</v>
      </c>
      <c r="R4" s="22">
        <f t="shared" ref="R4:R12" si="3">Q4*0.4</f>
        <v>34.6761904761905</v>
      </c>
      <c r="S4" s="22">
        <f t="shared" ref="S4:S12" si="4">L4+R4</f>
        <v>80.2761904761905</v>
      </c>
      <c r="T4" s="22" t="s">
        <v>31</v>
      </c>
      <c r="U4" s="22" t="s">
        <v>291</v>
      </c>
    </row>
    <row r="5" s="2" customFormat="1" ht="49" customHeight="1" spans="1:21">
      <c r="A5" s="15" t="s">
        <v>42</v>
      </c>
      <c r="B5" s="16" t="s">
        <v>295</v>
      </c>
      <c r="C5" s="17" t="s">
        <v>296</v>
      </c>
      <c r="D5" s="17" t="s">
        <v>33</v>
      </c>
      <c r="E5" s="16" t="s">
        <v>297</v>
      </c>
      <c r="F5" s="17" t="s">
        <v>37</v>
      </c>
      <c r="G5" s="17" t="s">
        <v>63</v>
      </c>
      <c r="H5" s="17" t="s">
        <v>105</v>
      </c>
      <c r="I5" s="17" t="s">
        <v>57</v>
      </c>
      <c r="J5" s="17" t="s">
        <v>129</v>
      </c>
      <c r="K5" s="22">
        <f t="shared" si="0"/>
        <v>75.8</v>
      </c>
      <c r="L5" s="22">
        <f t="shared" si="1"/>
        <v>45.48</v>
      </c>
      <c r="M5" s="22">
        <v>86.8571428571429</v>
      </c>
      <c r="N5" s="22">
        <v>26.0571428571429</v>
      </c>
      <c r="O5" s="22">
        <v>84.3333333333333</v>
      </c>
      <c r="P5" s="22">
        <v>8.43333333333333</v>
      </c>
      <c r="Q5" s="22">
        <f t="shared" si="2"/>
        <v>86.2261904761905</v>
      </c>
      <c r="R5" s="22">
        <f t="shared" si="3"/>
        <v>34.4904761904762</v>
      </c>
      <c r="S5" s="22">
        <f t="shared" si="4"/>
        <v>79.9704761904762</v>
      </c>
      <c r="T5" s="22" t="s">
        <v>31</v>
      </c>
      <c r="U5" s="22" t="s">
        <v>291</v>
      </c>
    </row>
    <row r="6" s="2" customFormat="1" ht="54" customHeight="1" spans="1:21">
      <c r="A6" s="15" t="s">
        <v>51</v>
      </c>
      <c r="B6" s="16" t="s">
        <v>298</v>
      </c>
      <c r="C6" s="17" t="s">
        <v>299</v>
      </c>
      <c r="D6" s="17" t="s">
        <v>33</v>
      </c>
      <c r="E6" s="16" t="s">
        <v>36</v>
      </c>
      <c r="F6" s="17" t="s">
        <v>263</v>
      </c>
      <c r="G6" s="17" t="s">
        <v>251</v>
      </c>
      <c r="H6" s="17" t="s">
        <v>109</v>
      </c>
      <c r="I6" s="17" t="s">
        <v>231</v>
      </c>
      <c r="J6" s="17" t="s">
        <v>140</v>
      </c>
      <c r="K6" s="22">
        <f t="shared" si="0"/>
        <v>70.2</v>
      </c>
      <c r="L6" s="22">
        <f t="shared" si="1"/>
        <v>42.12</v>
      </c>
      <c r="M6" s="22">
        <v>87.5714285714286</v>
      </c>
      <c r="N6" s="22">
        <v>26.2714285714286</v>
      </c>
      <c r="O6" s="22">
        <v>85.6666666666667</v>
      </c>
      <c r="P6" s="22">
        <v>8.56666666666667</v>
      </c>
      <c r="Q6" s="22">
        <f t="shared" si="2"/>
        <v>87.0952380952381</v>
      </c>
      <c r="R6" s="22">
        <f t="shared" si="3"/>
        <v>34.8380952380952</v>
      </c>
      <c r="S6" s="22">
        <f t="shared" si="4"/>
        <v>76.9580952380952</v>
      </c>
      <c r="T6" s="22" t="s">
        <v>31</v>
      </c>
      <c r="U6" s="22" t="s">
        <v>291</v>
      </c>
    </row>
    <row r="7" s="2" customFormat="1" ht="52" customHeight="1" spans="1:21">
      <c r="A7" s="15" t="s">
        <v>58</v>
      </c>
      <c r="B7" s="16" t="s">
        <v>300</v>
      </c>
      <c r="C7" s="17" t="s">
        <v>301</v>
      </c>
      <c r="D7" s="17" t="s">
        <v>33</v>
      </c>
      <c r="E7" s="16" t="s">
        <v>302</v>
      </c>
      <c r="F7" s="17" t="s">
        <v>303</v>
      </c>
      <c r="G7" s="17" t="s">
        <v>55</v>
      </c>
      <c r="H7" s="17" t="s">
        <v>237</v>
      </c>
      <c r="I7" s="17" t="s">
        <v>304</v>
      </c>
      <c r="J7" s="17" t="s">
        <v>305</v>
      </c>
      <c r="K7" s="22">
        <f t="shared" si="0"/>
        <v>68.6</v>
      </c>
      <c r="L7" s="22">
        <f t="shared" si="1"/>
        <v>41.16</v>
      </c>
      <c r="M7" s="22">
        <v>85</v>
      </c>
      <c r="N7" s="22">
        <v>25.5</v>
      </c>
      <c r="O7" s="22">
        <v>86.6666666666667</v>
      </c>
      <c r="P7" s="22">
        <v>8.66666666666667</v>
      </c>
      <c r="Q7" s="22">
        <f t="shared" si="2"/>
        <v>85.4166666666667</v>
      </c>
      <c r="R7" s="22">
        <f t="shared" si="3"/>
        <v>34.1666666666667</v>
      </c>
      <c r="S7" s="22">
        <f t="shared" si="4"/>
        <v>75.3266666666667</v>
      </c>
      <c r="T7" s="22" t="s">
        <v>31</v>
      </c>
      <c r="U7" s="22" t="s">
        <v>291</v>
      </c>
    </row>
    <row r="8" s="2" customFormat="1" ht="51" customHeight="1" spans="1:21">
      <c r="A8" s="15" t="s">
        <v>65</v>
      </c>
      <c r="B8" s="16" t="s">
        <v>306</v>
      </c>
      <c r="C8" s="17" t="s">
        <v>307</v>
      </c>
      <c r="D8" s="17" t="s">
        <v>33</v>
      </c>
      <c r="E8" s="16" t="s">
        <v>289</v>
      </c>
      <c r="F8" s="17" t="s">
        <v>308</v>
      </c>
      <c r="G8" s="17" t="s">
        <v>309</v>
      </c>
      <c r="H8" s="17" t="s">
        <v>310</v>
      </c>
      <c r="I8" s="17" t="s">
        <v>99</v>
      </c>
      <c r="J8" s="17" t="s">
        <v>79</v>
      </c>
      <c r="K8" s="22">
        <f t="shared" si="0"/>
        <v>68.4</v>
      </c>
      <c r="L8" s="22">
        <f t="shared" si="1"/>
        <v>41.04</v>
      </c>
      <c r="M8" s="22">
        <v>85.5714285714286</v>
      </c>
      <c r="N8" s="22">
        <v>25.6714285714286</v>
      </c>
      <c r="O8" s="22">
        <v>84</v>
      </c>
      <c r="P8" s="22">
        <v>8.4</v>
      </c>
      <c r="Q8" s="22">
        <f t="shared" si="2"/>
        <v>85.1785714285714</v>
      </c>
      <c r="R8" s="22">
        <f t="shared" si="3"/>
        <v>34.0714285714286</v>
      </c>
      <c r="S8" s="22">
        <f t="shared" si="4"/>
        <v>75.1114285714286</v>
      </c>
      <c r="T8" s="22" t="s">
        <v>31</v>
      </c>
      <c r="U8" s="22" t="s">
        <v>291</v>
      </c>
    </row>
    <row r="9" s="2" customFormat="1" ht="45" customHeight="1" spans="1:21">
      <c r="A9" s="15" t="s">
        <v>73</v>
      </c>
      <c r="B9" s="16" t="s">
        <v>311</v>
      </c>
      <c r="C9" s="17" t="s">
        <v>312</v>
      </c>
      <c r="D9" s="17" t="s">
        <v>33</v>
      </c>
      <c r="E9" s="16" t="s">
        <v>313</v>
      </c>
      <c r="F9" s="17" t="s">
        <v>314</v>
      </c>
      <c r="G9" s="17" t="s">
        <v>257</v>
      </c>
      <c r="H9" s="17" t="s">
        <v>230</v>
      </c>
      <c r="I9" s="17" t="s">
        <v>49</v>
      </c>
      <c r="J9" s="17" t="s">
        <v>72</v>
      </c>
      <c r="K9" s="22">
        <f t="shared" si="0"/>
        <v>67.2</v>
      </c>
      <c r="L9" s="22">
        <f t="shared" si="1"/>
        <v>40.32</v>
      </c>
      <c r="M9" s="22">
        <v>85.5714285714286</v>
      </c>
      <c r="N9" s="22">
        <v>25.6714285714286</v>
      </c>
      <c r="O9" s="22">
        <v>83.3333333333333</v>
      </c>
      <c r="P9" s="22">
        <v>8.33333333333333</v>
      </c>
      <c r="Q9" s="22">
        <f t="shared" si="2"/>
        <v>85.0119047619048</v>
      </c>
      <c r="R9" s="22">
        <f t="shared" si="3"/>
        <v>34.0047619047619</v>
      </c>
      <c r="S9" s="22">
        <f t="shared" si="4"/>
        <v>74.3247619047619</v>
      </c>
      <c r="T9" s="22" t="s">
        <v>31</v>
      </c>
      <c r="U9" s="22" t="s">
        <v>291</v>
      </c>
    </row>
    <row r="10" s="2" customFormat="1" ht="45" customHeight="1" spans="1:21">
      <c r="A10" s="15" t="s">
        <v>173</v>
      </c>
      <c r="B10" s="16" t="s">
        <v>315</v>
      </c>
      <c r="C10" s="17" t="s">
        <v>316</v>
      </c>
      <c r="D10" s="17" t="s">
        <v>33</v>
      </c>
      <c r="E10" s="16" t="s">
        <v>187</v>
      </c>
      <c r="F10" s="17" t="s">
        <v>317</v>
      </c>
      <c r="G10" s="17" t="s">
        <v>55</v>
      </c>
      <c r="H10" s="17" t="s">
        <v>251</v>
      </c>
      <c r="I10" s="17" t="s">
        <v>134</v>
      </c>
      <c r="J10" s="17" t="s">
        <v>318</v>
      </c>
      <c r="K10" s="22">
        <f t="shared" si="0"/>
        <v>66.8</v>
      </c>
      <c r="L10" s="22">
        <f t="shared" si="1"/>
        <v>40.08</v>
      </c>
      <c r="M10" s="22">
        <v>85</v>
      </c>
      <c r="N10" s="22">
        <v>25.5</v>
      </c>
      <c r="O10" s="22">
        <v>85.6666666666667</v>
      </c>
      <c r="P10" s="22">
        <v>8.56666666666667</v>
      </c>
      <c r="Q10" s="22">
        <f t="shared" si="2"/>
        <v>85.1666666666667</v>
      </c>
      <c r="R10" s="22">
        <f t="shared" si="3"/>
        <v>34.0666666666667</v>
      </c>
      <c r="S10" s="22">
        <f t="shared" si="4"/>
        <v>74.1466666666667</v>
      </c>
      <c r="T10" s="22" t="s">
        <v>31</v>
      </c>
      <c r="U10" s="22" t="s">
        <v>291</v>
      </c>
    </row>
    <row r="11" s="2" customFormat="1" ht="49" customHeight="1" spans="1:21">
      <c r="A11" s="15" t="s">
        <v>177</v>
      </c>
      <c r="B11" s="16" t="s">
        <v>319</v>
      </c>
      <c r="C11" s="17" t="s">
        <v>320</v>
      </c>
      <c r="D11" s="17" t="s">
        <v>33</v>
      </c>
      <c r="E11" s="16" t="s">
        <v>321</v>
      </c>
      <c r="F11" s="17" t="s">
        <v>269</v>
      </c>
      <c r="G11" s="17" t="s">
        <v>104</v>
      </c>
      <c r="H11" s="17" t="s">
        <v>322</v>
      </c>
      <c r="I11" s="17" t="s">
        <v>284</v>
      </c>
      <c r="J11" s="17" t="s">
        <v>323</v>
      </c>
      <c r="K11" s="22">
        <f t="shared" si="0"/>
        <v>66.2</v>
      </c>
      <c r="L11" s="22">
        <f t="shared" si="1"/>
        <v>39.72</v>
      </c>
      <c r="M11" s="22">
        <v>85.7142857142857</v>
      </c>
      <c r="N11" s="22">
        <v>25.7142857142857</v>
      </c>
      <c r="O11" s="22">
        <v>83.6666666666667</v>
      </c>
      <c r="P11" s="22">
        <v>8.36666666666667</v>
      </c>
      <c r="Q11" s="22">
        <f t="shared" si="2"/>
        <v>85.2023809523809</v>
      </c>
      <c r="R11" s="22">
        <f t="shared" si="3"/>
        <v>34.0809523809524</v>
      </c>
      <c r="S11" s="22">
        <f t="shared" si="4"/>
        <v>73.8009523809524</v>
      </c>
      <c r="T11" s="22" t="s">
        <v>31</v>
      </c>
      <c r="U11" s="22" t="s">
        <v>291</v>
      </c>
    </row>
    <row r="12" s="2" customFormat="1" ht="52" customHeight="1" spans="1:21">
      <c r="A12" s="15" t="s">
        <v>184</v>
      </c>
      <c r="B12" s="16" t="s">
        <v>324</v>
      </c>
      <c r="C12" s="17" t="s">
        <v>325</v>
      </c>
      <c r="D12" s="17" t="s">
        <v>33</v>
      </c>
      <c r="E12" s="16" t="s">
        <v>326</v>
      </c>
      <c r="F12" s="17" t="s">
        <v>327</v>
      </c>
      <c r="G12" s="17" t="s">
        <v>193</v>
      </c>
      <c r="H12" s="17" t="s">
        <v>193</v>
      </c>
      <c r="I12" s="17" t="s">
        <v>71</v>
      </c>
      <c r="J12" s="17" t="s">
        <v>110</v>
      </c>
      <c r="K12" s="22">
        <f t="shared" si="0"/>
        <v>64.4</v>
      </c>
      <c r="L12" s="22">
        <f t="shared" si="1"/>
        <v>38.64</v>
      </c>
      <c r="M12" s="22">
        <v>84</v>
      </c>
      <c r="N12" s="22">
        <v>25.2</v>
      </c>
      <c r="O12" s="22">
        <v>82</v>
      </c>
      <c r="P12" s="22">
        <v>8.2</v>
      </c>
      <c r="Q12" s="22">
        <f t="shared" si="2"/>
        <v>83.5</v>
      </c>
      <c r="R12" s="22">
        <f t="shared" si="3"/>
        <v>33.4</v>
      </c>
      <c r="S12" s="22">
        <f t="shared" si="4"/>
        <v>72.04</v>
      </c>
      <c r="T12" s="22" t="s">
        <v>31</v>
      </c>
      <c r="U12" s="22" t="s">
        <v>291</v>
      </c>
    </row>
  </sheetData>
  <sortState ref="A3:U12">
    <sortCondition ref="S3" descending="1"/>
  </sortState>
  <mergeCells count="1">
    <mergeCell ref="A1:U1"/>
  </mergeCell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综合成绩库-社会学</vt:lpstr>
      <vt:lpstr>综合成绩库-人类学</vt:lpstr>
      <vt:lpstr>综合成绩库-民俗学</vt:lpstr>
      <vt:lpstr>综合成绩库-社工专硕</vt:lpstr>
      <vt:lpstr>综合成绩库-社工非全日制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2017-03-07T03:15:00Z</dcterms:created>
  <dcterms:modified xsi:type="dcterms:W3CDTF">2018-03-27T00:40:12Z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